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5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dith\LICITACI\PaginaWeb2018\LS_01_PapelerConsum2018Rec2y5Estatal_GC\8 AnexoDictamen\"/>
    </mc:Choice>
  </mc:AlternateContent>
  <bookViews>
    <workbookView xWindow="0" yWindow="0" windowWidth="24000" windowHeight="8310"/>
  </bookViews>
  <sheets>
    <sheet name="CDRO COMP LS01Dictamen2018" sheetId="1" r:id="rId1"/>
  </sheets>
  <definedNames>
    <definedName name="_xlnm.Print_Area" localSheetId="0">'CDRO COMP LS01Dictamen2018'!$A$1:$R$141</definedName>
    <definedName name="INVPAPEL_Hoja3_Lista">"$#REF!.$#REF!$#REF!:$#REF!$#REF!"</definedName>
    <definedName name="_xlnm.Print_Titles" localSheetId="0">'CDRO COMP LS01Dictamen2018'!$4:$10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24" i="1" l="1"/>
  <c r="P124" i="1"/>
  <c r="N124" i="1"/>
  <c r="L124" i="1"/>
  <c r="J124" i="1"/>
  <c r="H124" i="1"/>
  <c r="F124" i="1"/>
  <c r="R123" i="1"/>
  <c r="P123" i="1"/>
  <c r="N123" i="1"/>
  <c r="L123" i="1"/>
  <c r="J123" i="1"/>
  <c r="H123" i="1"/>
  <c r="F123" i="1"/>
  <c r="R122" i="1"/>
  <c r="P122" i="1"/>
  <c r="N122" i="1"/>
  <c r="H122" i="1"/>
  <c r="F122" i="1"/>
  <c r="R121" i="1"/>
  <c r="P121" i="1"/>
  <c r="N121" i="1"/>
  <c r="J121" i="1"/>
  <c r="H121" i="1"/>
  <c r="F121" i="1"/>
  <c r="R120" i="1"/>
  <c r="P120" i="1"/>
  <c r="N120" i="1"/>
  <c r="J120" i="1"/>
  <c r="H120" i="1"/>
  <c r="F120" i="1"/>
  <c r="R119" i="1"/>
  <c r="P119" i="1"/>
  <c r="N119" i="1"/>
  <c r="J119" i="1"/>
  <c r="H119" i="1"/>
  <c r="F119" i="1"/>
  <c r="R118" i="1"/>
  <c r="P118" i="1"/>
  <c r="N118" i="1"/>
  <c r="L118" i="1"/>
  <c r="J118" i="1"/>
  <c r="H118" i="1"/>
  <c r="F118" i="1"/>
  <c r="R117" i="1"/>
  <c r="P117" i="1"/>
  <c r="N117" i="1"/>
  <c r="L117" i="1"/>
  <c r="J117" i="1"/>
  <c r="H117" i="1"/>
  <c r="F117" i="1"/>
  <c r="R116" i="1"/>
  <c r="P116" i="1"/>
  <c r="N116" i="1"/>
  <c r="L116" i="1"/>
  <c r="J116" i="1"/>
  <c r="H116" i="1"/>
  <c r="F116" i="1"/>
  <c r="R115" i="1"/>
  <c r="P115" i="1"/>
  <c r="N115" i="1"/>
  <c r="L115" i="1"/>
  <c r="J115" i="1"/>
  <c r="H115" i="1"/>
  <c r="F115" i="1"/>
  <c r="R114" i="1"/>
  <c r="P114" i="1"/>
  <c r="N114" i="1"/>
  <c r="L114" i="1"/>
  <c r="J114" i="1"/>
  <c r="H114" i="1"/>
  <c r="F114" i="1"/>
  <c r="R113" i="1"/>
  <c r="P113" i="1"/>
  <c r="N113" i="1"/>
  <c r="J113" i="1"/>
  <c r="H113" i="1"/>
  <c r="F113" i="1"/>
  <c r="R112" i="1"/>
  <c r="P112" i="1"/>
  <c r="N112" i="1"/>
  <c r="J112" i="1"/>
  <c r="H112" i="1"/>
  <c r="F112" i="1"/>
  <c r="R111" i="1"/>
  <c r="P111" i="1"/>
  <c r="N111" i="1"/>
  <c r="J111" i="1"/>
  <c r="H111" i="1"/>
  <c r="F111" i="1"/>
  <c r="R110" i="1"/>
  <c r="P110" i="1"/>
  <c r="N110" i="1"/>
  <c r="L110" i="1"/>
  <c r="J110" i="1"/>
  <c r="H110" i="1"/>
  <c r="F110" i="1"/>
  <c r="R109" i="1"/>
  <c r="P109" i="1"/>
  <c r="N109" i="1"/>
  <c r="L109" i="1"/>
  <c r="J109" i="1"/>
  <c r="H109" i="1"/>
  <c r="F109" i="1"/>
  <c r="R108" i="1"/>
  <c r="P108" i="1"/>
  <c r="N108" i="1"/>
  <c r="J108" i="1"/>
  <c r="H108" i="1"/>
  <c r="F108" i="1"/>
  <c r="P107" i="1"/>
  <c r="L107" i="1"/>
  <c r="F107" i="1"/>
  <c r="R106" i="1"/>
  <c r="P106" i="1"/>
  <c r="N106" i="1"/>
  <c r="L106" i="1"/>
  <c r="J106" i="1"/>
  <c r="H106" i="1"/>
  <c r="F106" i="1"/>
  <c r="F105" i="1"/>
  <c r="F104" i="1"/>
  <c r="F103" i="1"/>
  <c r="F102" i="1"/>
  <c r="P101" i="1"/>
  <c r="H101" i="1"/>
  <c r="F101" i="1"/>
  <c r="P100" i="1"/>
  <c r="H100" i="1"/>
  <c r="F100" i="1"/>
  <c r="F99" i="1"/>
  <c r="L96" i="1"/>
  <c r="L95" i="1"/>
  <c r="R94" i="1"/>
  <c r="L94" i="1"/>
  <c r="R93" i="1"/>
  <c r="L93" i="1"/>
  <c r="N92" i="1"/>
  <c r="J92" i="1"/>
  <c r="F92" i="1"/>
  <c r="R91" i="1"/>
  <c r="N91" i="1"/>
  <c r="L91" i="1"/>
  <c r="J91" i="1"/>
  <c r="F91" i="1"/>
  <c r="R90" i="1"/>
  <c r="N90" i="1"/>
  <c r="L90" i="1"/>
  <c r="J90" i="1"/>
  <c r="F90" i="1"/>
  <c r="P89" i="1"/>
  <c r="F89" i="1"/>
  <c r="F88" i="1"/>
  <c r="R87" i="1"/>
  <c r="R86" i="1"/>
  <c r="L86" i="1"/>
  <c r="R82" i="1"/>
  <c r="R80" i="1"/>
  <c r="L80" i="1"/>
  <c r="R79" i="1"/>
  <c r="L79" i="1"/>
  <c r="R78" i="1"/>
  <c r="L78" i="1"/>
  <c r="R77" i="1"/>
  <c r="L77" i="1"/>
  <c r="L76" i="1"/>
  <c r="R75" i="1"/>
  <c r="N75" i="1"/>
  <c r="L75" i="1"/>
  <c r="R74" i="1"/>
  <c r="L74" i="1"/>
  <c r="R73" i="1"/>
  <c r="N73" i="1"/>
  <c r="L73" i="1"/>
  <c r="R72" i="1"/>
  <c r="R71" i="1"/>
  <c r="N71" i="1"/>
  <c r="L71" i="1"/>
  <c r="R70" i="1"/>
  <c r="R69" i="1"/>
  <c r="R68" i="1"/>
  <c r="R67" i="1"/>
  <c r="R66" i="1"/>
  <c r="R65" i="1"/>
  <c r="N64" i="1"/>
  <c r="R63" i="1"/>
  <c r="L63" i="1"/>
  <c r="R62" i="1"/>
  <c r="L62" i="1"/>
  <c r="R61" i="1"/>
  <c r="N61" i="1"/>
  <c r="L61" i="1"/>
  <c r="R60" i="1"/>
  <c r="N60" i="1"/>
  <c r="L60" i="1"/>
  <c r="L59" i="1"/>
  <c r="R58" i="1"/>
  <c r="L58" i="1"/>
  <c r="R57" i="1"/>
  <c r="L57" i="1"/>
  <c r="R56" i="1"/>
  <c r="P55" i="1"/>
  <c r="N55" i="1"/>
  <c r="R54" i="1"/>
  <c r="P54" i="1"/>
  <c r="N54" i="1"/>
  <c r="R52" i="1"/>
  <c r="L50" i="1"/>
  <c r="N49" i="1"/>
  <c r="L49" i="1"/>
  <c r="R48" i="1"/>
  <c r="N48" i="1"/>
  <c r="R47" i="1"/>
  <c r="L47" i="1"/>
  <c r="R46" i="1"/>
  <c r="L45" i="1"/>
  <c r="R44" i="1"/>
  <c r="N44" i="1"/>
  <c r="L44" i="1"/>
  <c r="R43" i="1"/>
  <c r="N43" i="1"/>
  <c r="L43" i="1"/>
  <c r="R42" i="1"/>
  <c r="N42" i="1"/>
  <c r="L42" i="1"/>
  <c r="R41" i="1"/>
  <c r="N41" i="1"/>
  <c r="R40" i="1"/>
  <c r="N40" i="1"/>
  <c r="L40" i="1"/>
  <c r="R39" i="1"/>
  <c r="N39" i="1"/>
  <c r="R38" i="1"/>
  <c r="R37" i="1"/>
  <c r="L37" i="1"/>
  <c r="R36" i="1"/>
  <c r="L36" i="1"/>
  <c r="R35" i="1"/>
  <c r="L35" i="1"/>
  <c r="R34" i="1"/>
  <c r="L34" i="1"/>
  <c r="R33" i="1"/>
  <c r="L33" i="1"/>
  <c r="R32" i="1"/>
  <c r="N32" i="1"/>
  <c r="L32" i="1"/>
  <c r="R31" i="1"/>
  <c r="R30" i="1"/>
  <c r="N30" i="1"/>
  <c r="L30" i="1"/>
  <c r="R29" i="1"/>
  <c r="L29" i="1"/>
  <c r="R28" i="1"/>
  <c r="N28" i="1"/>
  <c r="R27" i="1"/>
  <c r="R26" i="1"/>
  <c r="R25" i="1"/>
  <c r="N25" i="1"/>
  <c r="L25" i="1"/>
  <c r="R24" i="1"/>
  <c r="N24" i="1"/>
  <c r="L24" i="1"/>
  <c r="R23" i="1"/>
  <c r="N23" i="1"/>
  <c r="L23" i="1"/>
  <c r="R22" i="1"/>
  <c r="N22" i="1"/>
  <c r="R21" i="1"/>
  <c r="L21" i="1"/>
  <c r="R20" i="1"/>
  <c r="L20" i="1"/>
  <c r="R19" i="1"/>
  <c r="N19" i="1"/>
  <c r="L19" i="1"/>
  <c r="R17" i="1"/>
  <c r="L17" i="1"/>
  <c r="L16" i="1"/>
  <c r="L15" i="1"/>
  <c r="R14" i="1"/>
  <c r="L14" i="1"/>
  <c r="R13" i="1"/>
  <c r="R12" i="1"/>
  <c r="L11" i="1"/>
  <c r="L125" i="1" l="1"/>
  <c r="P125" i="1"/>
  <c r="H125" i="1"/>
  <c r="H126" i="1" s="1"/>
  <c r="H127" i="1" s="1"/>
  <c r="J125" i="1"/>
  <c r="J126" i="1" s="1"/>
  <c r="J127" i="1" s="1"/>
  <c r="R125" i="1"/>
  <c r="R126" i="1" s="1"/>
  <c r="R127" i="1" s="1"/>
  <c r="N125" i="1"/>
  <c r="N126" i="1" s="1"/>
  <c r="N127" i="1" s="1"/>
  <c r="F125" i="1"/>
  <c r="P126" i="1"/>
  <c r="P127" i="1" s="1"/>
  <c r="L126" i="1"/>
  <c r="L127" i="1" s="1"/>
  <c r="F126" i="1" l="1"/>
  <c r="F127" i="1" s="1"/>
</calcChain>
</file>

<file path=xl/sharedStrings.xml><?xml version="1.0" encoding="utf-8"?>
<sst xmlns="http://schemas.openxmlformats.org/spreadsheetml/2006/main" count="837" uniqueCount="174">
  <si>
    <t xml:space="preserve">CONTRALORÍA GENERAL </t>
  </si>
  <si>
    <t>UNIDAD ADMINISTRATIVA</t>
  </si>
  <si>
    <t>DEPARTAMENTO DE RECURSOS MATERIALES Y SERVICIOS GENERALES</t>
  </si>
  <si>
    <t>LICITACIÓN SIMPLIFICADA No. LS-010001-01-2018</t>
  </si>
  <si>
    <t>ADQUISICIÓN DE PAPELERÍA Y CONSUMIBLES DE CÓMPUTO</t>
  </si>
  <si>
    <t>CUADRO DE PROPOSICIONES ECONÓMICAS</t>
  </si>
  <si>
    <t>EMPRESA</t>
  </si>
  <si>
    <t xml:space="preserve">HÉCTOR EDUARDO SÁNCHEZ CASAO </t>
  </si>
  <si>
    <t>TREVIÑO COMPUTACIÓN, S.A. DE C.V.</t>
  </si>
  <si>
    <t>PC DIGITAL COM MX, S.A. DE C.V.</t>
  </si>
  <si>
    <t>ELISEO MORALES ÁVILA</t>
  </si>
  <si>
    <t>SISTEMAS CONTINO, S.A. DE C.V.</t>
  </si>
  <si>
    <t>TOTAL COPIERS, S.A. DE C.V.</t>
  </si>
  <si>
    <t>OFIX, S.A. DE C.V.</t>
  </si>
  <si>
    <t>NO.  PARTIDA</t>
  </si>
  <si>
    <t>CONCEPTO</t>
  </si>
  <si>
    <t>UNIDAD DE MEDIDA</t>
  </si>
  <si>
    <t>CANTIDAD</t>
  </si>
  <si>
    <t>PRECIO UNITARIO</t>
  </si>
  <si>
    <t>IMPORTE</t>
  </si>
  <si>
    <t>ACETATO PARA FOTOCOPIADORA TAMAÑO CARTA</t>
  </si>
  <si>
    <t>PIEZA</t>
  </si>
  <si>
    <t>NO COTIZA</t>
  </si>
  <si>
    <t>ARILLO METÁLICO PARA ENGARGOLAR  DE 3/8 ( CAPACIDAD =75  HOJAS )</t>
  </si>
  <si>
    <t>ARILLO METÁLICO PARA ENGARGOLAR  DE 5/8" (CAPACIDAD =135  HOJAS )</t>
  </si>
  <si>
    <t>ARILLO METÁLICO PARA ENGARGOLAR  DE 7/16 (CAPACIDAD =85  HOJAS )</t>
  </si>
  <si>
    <t>ARILLO METÁLICO PARA ENGARGOLAR  DE 7/8" (CAPACIDAD =180  HOJAS )</t>
  </si>
  <si>
    <t>NO PARTICIPA</t>
  </si>
  <si>
    <t>ARILLO METÁLICO PARA ENGARGOLAR DE 1/2 (CAPACIDAD =100  HOJAS )</t>
  </si>
  <si>
    <t>BOLIGRAFO PUNTO MEDIANO 1.0 MM TINTA AZUL MARCA BIC CRISTAL</t>
  </si>
  <si>
    <t>BOLIGRAFO ZEBRA J-ROLLER, TINTA COLOR  AZUL .07</t>
  </si>
  <si>
    <t>BROCHES BACCO</t>
  </si>
  <si>
    <t>CAJA</t>
  </si>
  <si>
    <t>CAJA DE ARCHIVO MUERTO TAMAÑO CARTA DE PLÁSTICO</t>
  </si>
  <si>
    <t>CAJA DE ARCHIVO MUERTO TAMAÑO OFICIO DE PLÁSTICO</t>
  </si>
  <si>
    <t>CARPETA BLANCA PANORAMICA DE 3 AROS TAMAÑO CARTA DE 1"</t>
  </si>
  <si>
    <t>CARPETA BLANCA PANORAMICA DE 3 AROS TAMAÑO CARTA DE 2"</t>
  </si>
  <si>
    <t xml:space="preserve">CARPETA BLANCA PANORAMICA DE 3 AROS TAMAÑO CARTA DE 3" </t>
  </si>
  <si>
    <t xml:space="preserve">CARPETA BLANCA PANORAMICA DE 3 AROS TAMAÑO CARTA DE 4" </t>
  </si>
  <si>
    <t>CARPETA TAMAÑO CARTA CON PALANCA NEGRA</t>
  </si>
  <si>
    <t>CARTULINA OPALINA COLOR AHUESADO (RECORTADA A MEDIO OFICIO)</t>
  </si>
  <si>
    <t>NO CUMPLE</t>
  </si>
  <si>
    <t>CINTA CANELA 48X50 MM. X MTS.</t>
  </si>
  <si>
    <t>CINTA CORRECTORA (BLISTER) DE AL MENOS 8 MT.</t>
  </si>
  <si>
    <t xml:space="preserve">CINTA DIUREX DE 24 X 65 MM. </t>
  </si>
  <si>
    <t>CINTA MASKING DE 48 MM. X 50 MTS.</t>
  </si>
  <si>
    <t>CLIP CUADRADO Nº1</t>
  </si>
  <si>
    <t>COJIN PARA SELLO No. 2</t>
  </si>
  <si>
    <t>CORRECTOR LIQUIDO KOREX</t>
  </si>
  <si>
    <t>FRASCO</t>
  </si>
  <si>
    <t>CUADERNO TAMAÑO PROFESIONAL CUADROS 7 MM. DE 100 HOJAS</t>
  </si>
  <si>
    <t>CUADERNO TAMAÑO PROFESIONAL RAYAS DE 100 HOJAS</t>
  </si>
  <si>
    <t>CUENTA FACIL</t>
  </si>
  <si>
    <t xml:space="preserve">DEDAL DE HULE </t>
  </si>
  <si>
    <t>DESENGRAPADORA</t>
  </si>
  <si>
    <t>ENGRAPADORA GRANDE  TIRA COMPLETA,  RESISTENTE</t>
  </si>
  <si>
    <t>EXACTO CHICO</t>
  </si>
  <si>
    <t>EXACTO GRANDE</t>
  </si>
  <si>
    <t>FOLDER CREMA TAMAÑO CARTA</t>
  </si>
  <si>
    <t>FOLDER CREMA TAMAÑO OFICIO</t>
  </si>
  <si>
    <t>FOLIADOR METÁLICO DE OCHO DÍGITOS, CON CUERPO DE METAL, COJÍN INTERCAMBIABLE</t>
  </si>
  <si>
    <t>LAPICERO METAL POINT ROLLER COLOR AZUL</t>
  </si>
  <si>
    <t>LÁPIZ ADHESIVO RESISTOL DE AL MENOS 20 GRAMOS</t>
  </si>
  <si>
    <t>LÁPIZ BICOLOR DELGADO</t>
  </si>
  <si>
    <t>LAPIZ MIRADO No. 2 MEDIANO</t>
  </si>
  <si>
    <t>LIBRETA FORMA FRANCESA SIN ÍNDICE DE  96  HOJAS</t>
  </si>
  <si>
    <t>LIBRO DE REGISTRO FORMA ITALIANA DE 96  HOJAS SIN ÍNDICE</t>
  </si>
  <si>
    <t>MARCADOR ACUACOLOR (ESTUCHE CON 4 PIEZAS)</t>
  </si>
  <si>
    <t>PAQUETE</t>
  </si>
  <si>
    <t>MICA ADHERIBLE</t>
  </si>
  <si>
    <t>PLIEGO</t>
  </si>
  <si>
    <r>
      <t xml:space="preserve">PAPEL BOND BLANCO TAMAÑO CARTA CON CORTES EXACTOS DE 216x279 MM, DE 75.0 G/M2 (PAQ. CON 500 HOJAS), RECICLADO, </t>
    </r>
    <r>
      <rPr>
        <sz val="10"/>
        <color rgb="FF000000"/>
        <rFont val="Arial"/>
        <family val="2"/>
      </rPr>
      <t>RECICLABLE DEL POSTCONSUMO</t>
    </r>
  </si>
  <si>
    <r>
      <t xml:space="preserve">PAPEL BOND BLANCO TAMAÑO OFICIO CON CORTES EXACTOS DE 216x340 MM DE 75.0 G/M2, (PAQ. CON 500 HOJAS), RECICLADO, </t>
    </r>
    <r>
      <rPr>
        <sz val="10"/>
        <color rgb="FF000000"/>
        <rFont val="Arial"/>
        <family val="2"/>
      </rPr>
      <t>RECICLABLE DEL POSTCONSUMO</t>
    </r>
  </si>
  <si>
    <t>PAPEL BOND LISO, COLOR BLANCO PARA ROTAFOLIO DE 60 X 90 CM.</t>
  </si>
  <si>
    <t>PAPEL KRAFT DE 1 MT. ANCHO</t>
  </si>
  <si>
    <t>ROLLO</t>
  </si>
  <si>
    <t>PAPEL OPALINA TAMAÑO CARTA COLOR BLANCO, MARCA ADVANTAGE O VANGOGH EMPACADA</t>
  </si>
  <si>
    <t xml:space="preserve"> HOJA</t>
  </si>
  <si>
    <t>PAPEL OPALINA TAMAÑO OFICIO COLOR BLANCO, MARCA ADVANTAGE O VANGOGH EMPACADA</t>
  </si>
  <si>
    <t>HOJA</t>
  </si>
  <si>
    <t>PASTA PARA ENGARGOLAR TAMAÑO CARTA PLASTIFICADA NEGRA LISA</t>
  </si>
  <si>
    <t>JUEGO</t>
  </si>
  <si>
    <t>PASTA PARA ENGARGOLAR TAMAÑO CARTA TRANSPARENTE LISA</t>
  </si>
  <si>
    <t>PASTA PARA ENGARGOLAR TAMAÑO OFICIO PLASTIFICADA NEGRA LISA</t>
  </si>
  <si>
    <t>PERFORADORA DE TRES ORIFICIOS ESTANDAR CAPACIDAD PARA 10  HOJAS</t>
  </si>
  <si>
    <t>PERFORADORA METÁLICA CHICA DE DOS ORIFICIOS CON REGLETA INTEGRADA, CAPACIDAD DE AL MENOS 20 HOJAS, USO PESADO</t>
  </si>
  <si>
    <t>PLUMON PERMANENTE NEGRO DOBLE PUNTA</t>
  </si>
  <si>
    <t>PLUMÓN TIPO PINCELÍN CON 12 COLORES</t>
  </si>
  <si>
    <t>POSTE DE ALUMINIO DE 1"</t>
  </si>
  <si>
    <t>POSTE DE ALUMINIO DE 1/2"</t>
  </si>
  <si>
    <t>POSTE DE ALUMINIO DE 2"</t>
  </si>
  <si>
    <t>PROTECTOR DE DOCUMENTOS DE PLÁSTICO TAMAÑO CARTA</t>
  </si>
  <si>
    <t xml:space="preserve">RECOPILADOR TAMAÑO CARTA, COLOR VERDE JASPEADO TRADICIONAL </t>
  </si>
  <si>
    <t>REFACCIÓN PARA EXACTO GRANDE</t>
  </si>
  <si>
    <t>SEPARADOR DE CARTULINA TAMAÑO CARTA CON PESTAÑA DE PLÁSTICO DE COLORES (PAQUETE CON 8 SEPARADORES) NO NUMÉRICO</t>
  </si>
  <si>
    <t>SEPARADOR DE CARTULINA TAMAÑO CARTA CON PESTAÑA DE PLÁSTICO DE COLORES (PAQUETE CON 10 SEPARADORES) NO NUMÉRICO</t>
  </si>
  <si>
    <t>SEPARADOR DE CARTULINA TAMAÑO CARTA CON PESTAÑA DE PLÁSTICO DE COLORES (PAQUETE CON 12 SEPARADORES) NO NUMÉRICO</t>
  </si>
  <si>
    <t>SEPARADOR DE CARTULINA TAMAÑO CARTA CON PESTAÑA DE PLÁSTICO DE COLORES (PAQUETE CON 15 SEPARADORES) NO NUMÉRICO</t>
  </si>
  <si>
    <t>SOBRE BOLSA TAMAÑO CARTA AMARILLO DE 23 X 30 CMS. CON SOLAPA ENGOMADA</t>
  </si>
  <si>
    <t>SOBRE BOLSA TAMAÑO ESQUELA AMARILLO DE  16 X 24 CMS. O 1/2 CARTA, CON SOLAPA ENGOMADA</t>
  </si>
  <si>
    <t>SOBRE BOLSA TAMAÑO RADIOGRAFÍA AMARILLO DE 37 x 45 CMS., CON SOLAPA ENGOMADA</t>
  </si>
  <si>
    <t>TARJETA BRISTOL DE 3" X  5" (7.6 X 12.7 CM)</t>
  </si>
  <si>
    <r>
      <t xml:space="preserve">TARJETA EN CARTULINA OPALINA </t>
    </r>
    <r>
      <rPr>
        <sz val="10"/>
        <color rgb="FF000000"/>
        <rFont val="Arial"/>
        <family val="2"/>
      </rPr>
      <t>BLANCA</t>
    </r>
    <r>
      <rPr>
        <sz val="10"/>
        <color theme="1"/>
        <rFont val="Arial"/>
        <family val="2"/>
      </rPr>
      <t xml:space="preserve"> TAMAÑO MEDIO OFICIO</t>
    </r>
  </si>
  <si>
    <t>TIJERAS DE 7" RESISTENTES METAL - PLÁSTICO</t>
  </si>
  <si>
    <t xml:space="preserve">TINTA PARA SELLO AUTOENTINTABLE COLOR NEGRO </t>
  </si>
  <si>
    <t>TINTA PARA FOLIADOR COLOR ROJO</t>
  </si>
  <si>
    <t>TINTA PARA FOLIADOR COLOR NEGRO</t>
  </si>
  <si>
    <r>
      <t xml:space="preserve">TINTA PARA SELLO COLOR AZUL APLICADOR TIPO ROLL-ON, DE AL MENOS DE 60 ML. </t>
    </r>
    <r>
      <rPr>
        <sz val="10"/>
        <color rgb="FF000000"/>
        <rFont val="Arial"/>
        <family val="2"/>
      </rPr>
      <t>PELIKAN</t>
    </r>
  </si>
  <si>
    <r>
      <t xml:space="preserve">TINTA PARA SELLO COLOR NEGRO APLICADOR TIPO ROLL-ON, DE AL MENOS DE 60 ML. </t>
    </r>
    <r>
      <rPr>
        <sz val="10"/>
        <color rgb="FF000000"/>
        <rFont val="Arial"/>
        <family val="2"/>
      </rPr>
      <t>PELIKAN</t>
    </r>
  </si>
  <si>
    <t>CINTA DE TRANSFERENCIA PARA IMPRESORA HP LASERJET CP3505, NÚMERO DE PARTE RM1-2759-000B</t>
  </si>
  <si>
    <t>CINTA PARA IMPRESORA DE CREDENCIALES DE PVC (ZEBRA ZXP SERIES 3 DUAL), CINTA DE COLOR, NÚMERO DE PARTE 800033-840</t>
  </si>
  <si>
    <t>DISCO CD GRABABLE</t>
  </si>
  <si>
    <t>DISCO CD REGRABABLE</t>
  </si>
  <si>
    <t>DISCO DE VIDEO DIGITAL GRABABLE</t>
  </si>
  <si>
    <t>ETIQUETA BLANCA PARA IMPRESORA LASER + INKJET 1 X 2 5/8" (HOJA CON 30 ETIQUETAS)</t>
  </si>
  <si>
    <t xml:space="preserve">ETIQUETA BLANCA PARA IMPRESORA LASER DE 12 CM PARA CD'S </t>
  </si>
  <si>
    <t xml:space="preserve">ETIQUETA BLANCA PARA IMPRESORA LÁSER DE 8 1/2" X 11" TAMAÑO CARTA </t>
  </si>
  <si>
    <t>ETIQUETA BLANCA PARA LASER + INKJET DE 1" X 4" MODELO 5161 (HOJA CON 20 ETIQUETAS)</t>
  </si>
  <si>
    <t xml:space="preserve">ETIQUETA TRANSPARENTE PARA IMPRESORA LASER +INKJET DE 1 1/3" X 4" AVERY  (HOJA CON 14 ETIQUETAS) </t>
  </si>
  <si>
    <t>ETIQUETA TRANSPARENTE TAMAÑO CARTA PARA LASER INKJET AVERY MODELO 8665 CON 25 HOJAS</t>
  </si>
  <si>
    <t xml:space="preserve">ETIQUETA TT40 1 AL PASO, NÚCLEO DE 1 1/2"  CON PRE CORTE EN ROLLO, PARA IMPRESORA ZEBRA MODELO GC420T </t>
  </si>
  <si>
    <t>KIT DE MANTENIMIENTO PARA HP LASER M602, NÚMERO DE PARTE  CF064-67901B</t>
  </si>
  <si>
    <t>KIT DE MANTENIMIENTO PARA HP LASER P4014, NÚMERO DE PARTE  CB388-67901</t>
  </si>
  <si>
    <t xml:space="preserve">KIT DE MANTENIMIENTO PARA HP LASER PRO 400, NÚMERO DE PARTE  RM1-8054-000CN </t>
  </si>
  <si>
    <t xml:space="preserve">KIT DE MANTENIMIENTO PARA HP LASERJET CP2025, NÚMERO DE PARTE RM1-6740-MK </t>
  </si>
  <si>
    <t>KIT DE MANTENIMIENTO PARA HP LASERJET P1606DN, NÚMERO DE PARTE RM17546-000B</t>
  </si>
  <si>
    <t>KIT DE MATENIMIENTO PARA HP LASERJET P1102W, NÚMERO DE PARTE P1102 RM1-6921</t>
  </si>
  <si>
    <t>MEMORIA USB 32 GB</t>
  </si>
  <si>
    <t>TARJETAS PVC ZEBRA PREMIER CARD PARA IMPRESORA ZEBRA ZXP3 DUAL NÚMERO DE PARTE 10452311</t>
  </si>
  <si>
    <t>TONER ORIGINAL PARA IMPRESORA HP  LASERJET MODELO CP4525  (648A), COLOR AMARILLO, NÚMERO DE PARTE CE262A O CE262AC</t>
  </si>
  <si>
    <t>TONER ORIGINAL PARA IMPRESORA HP LASERJET 78A, MODELO P1606DN, COLOR NEGRO, NÚMERO DE PARTE CE278A O CE278AC</t>
  </si>
  <si>
    <t>TONER ORIGINAL PARA IMPRESORA HP LASERJET M602, NÚMERO DE PARTE CE390X O CE390XC</t>
  </si>
  <si>
    <t>TONER ORIGINAL PARA IMPRESORA HP LASERJET MODELO CP4525  (648A), COLOR CYAN, NÚMERO DE PARTE CE261A O CE261AC</t>
  </si>
  <si>
    <t>TONER ORIGINAL PARA IMPRESORA HP LASERJET MODELO CP4525 (648A), COLOR MAGENTA, NÚMERO DE  PARTE CE263A O CE263AC</t>
  </si>
  <si>
    <t>TONER ORIGINAL PARA IMPRESORA HP LASERJET MODELO CP4525 (648A), COLOR NEGRO, NÚMERO DE PARTE CE260A</t>
  </si>
  <si>
    <t>TONER ORIGINAL PARA IMPRESORA HP LASERJET MODELO P1102W, COLOR NEGRO, NÚMERO PARTE CE285A O CE285AC</t>
  </si>
  <si>
    <t>TONER ORIGINAL PARA IMPRESORA HP LASERJET P2015  NÚMERO DE PARTE  Q7553X O Q7553XC</t>
  </si>
  <si>
    <t>TONER ORIGINAL PARA IMPRESORA HP LASERJET, MODELO PRO 400 M 451DN, COLOR AMARILLO, NÚMERO DE PARTE CE412A O CE412AC</t>
  </si>
  <si>
    <t>TONER ORIGINAL PARA IMPRESORA HP LASERJET, MODELO PRO 400 M415DN, COLOR CYAN, NÚMERO PARTE CE411A O CE411AC</t>
  </si>
  <si>
    <t xml:space="preserve">TONER ORIGINAL PARA IMPRESORA HP LASERJET, MODELO PRO 400 M451DN, COLOR NEGRO, NÚMERO DE PARTE CE410A </t>
  </si>
  <si>
    <t>TONER ORIGINAL PARA IMPRESORA LASER CP2025 AMARILLO, NÚMERO DE PARTE  CC532A O CC532AC</t>
  </si>
  <si>
    <t>TONER ORIGINAL PARA IMPRESORA LASER CP2025 CYAN, NÚMERO DE PARTE CC531A O CC531AC</t>
  </si>
  <si>
    <t>TONER ORIGINAL PARA IMPRESORA LASER CP2025 NEGRO, NÚMERO DE PARTE CC530A O CC530AC</t>
  </si>
  <si>
    <t>TONER ORIGINAL PARA IMPRESORA LASER CP2025DN MAGENTA, NÚMERO DE PARTE CC533A O CC533AC</t>
  </si>
  <si>
    <t>TONER ORIGINAL PARA IMPRESORA LASERJET, MODELO PRO 400 M451DN, COLOR MAGENTA, NÚMERO DE PARTE  CE413A O CE413AC</t>
  </si>
  <si>
    <t>TONER PARA IMPRESORA HP LASERJET P4014 NÚMERO DE PARTE CC364A (ORIGINAL)</t>
  </si>
  <si>
    <t>MEJOR PRECIO</t>
  </si>
  <si>
    <t>SUMA:</t>
  </si>
  <si>
    <t>DESIERTA</t>
  </si>
  <si>
    <t>16% I.V.A.:</t>
  </si>
  <si>
    <t>SUMA TOTAL:</t>
  </si>
  <si>
    <t xml:space="preserve">                               CONDICIONES DE PAGO</t>
  </si>
  <si>
    <t>FORMA DE PAGO:</t>
  </si>
  <si>
    <t>DE ACUERDO A BASES</t>
  </si>
  <si>
    <t>TIEMPO DE ENTREGA:</t>
  </si>
  <si>
    <t xml:space="preserve">     LUGAR DE ENTREGA:</t>
  </si>
  <si>
    <t>VIGENCIA PROPUESTA ECONÓMICA:</t>
  </si>
  <si>
    <t>GARANTÍA:</t>
  </si>
  <si>
    <t>NOTAS  ACLARATORIAS:</t>
  </si>
  <si>
    <t>PARTIDA N° 17.- NO CUMPLE TODA VEZ QUE LA MUESTRA PRESENTADA NO SE APEGA AL COLOR SOLICITADO CONFORME AL ANEXO TÉCNICO.</t>
  </si>
  <si>
    <t>PARTIDA N°  37.- NO CUMPLE CON LA CANTIDAD SOLICITADA, PRESENTA DE 10GRS., Y LO REQUERIDO ES DE AL MENOS 20 GRS. NO APEGÁNDOSE A LO INDICADO EN EL ANEXO TÉCNICO.</t>
  </si>
  <si>
    <t>PARTIDA N° 18.- NO CUMPLE, DEBIDO A QUE SE REALIZÓ PRUEBA DE ADHESIÓN (PEGADO) Y NO SELLA BIEN, MOSTRANDO BAJA CALIDAD.</t>
  </si>
  <si>
    <t>PARTIDA N° 31.- NO CUMPLE, DEBIDO A QUE PRESENTA MUESTRA EN PLÁSTICO FRAGIL, MOSTRANDO BAJA CALIDAD.</t>
  </si>
  <si>
    <t>PARTIDA N° 39.- NO CUMPLE, EN VIRTUD DE QUE LA MUESTRA PRESENTADA NO CORRESPONDE A LA MARCA SOLICITADA.</t>
  </si>
  <si>
    <t xml:space="preserve">PARTIDA N°  44.- NO CUMPLE, DEBIDO A QUE NO PRESENTA LAS ESPECIFICACIONES SOLICITADAS EN LA ENVOLTURA RESPECTO A LA INDICACION "RECICLADO" </t>
  </si>
  <si>
    <t>PARTIDA N° 40.- NO CUMPLE, DEBIDO A QUE LA MUESTRA PRESENTADA CORRESPONDE A LIBRO FLORETE, NO APEGÁNDOSE A LO REQUERIDO EN EL ANEXO TÉCNICO.</t>
  </si>
  <si>
    <t>PARTIDA N°  54.- NO CUMPLE CON LAS CARACTERÍSTICAS SOLICITADAS DE "USO PESADO", CONFORME A LO INDICADO EN EL ANEXO TÉCNICO.</t>
  </si>
  <si>
    <t>PARTIDA N° 43.- NO CUMPLE, DEBIDO A QUE LA MUESTRA PRESENTADA CORRESPONDE A PAPEL CONTAC EN ROLLO DE 20 MTROS., NO APEGÁNDOSE A LO REQUERIDO EN EL ANEXO TÉCNICO.</t>
  </si>
  <si>
    <t>PARTIDA N°  71.- NO CUMPLE, EN VIRTUD DE QUE LA MUESTRA PRESENTADA ES CARTULINA RECORTADA, SIN SER OPALINA, NO APEGANDOSE A LO REQUERIDO EN EL ANEXO TÉCNICO.</t>
  </si>
  <si>
    <t>PARTIDA N°  72.- NO CUMPLE, CON LAS CARACTERÍSTICAS SOLICITADAS DE "RESISTENTE", CONFORME A LO INDICADO EN EL ANEXO TÉCNICO.</t>
  </si>
  <si>
    <t>PARTIDA N° 73.- NO CUMPLE, DEBIDO A QUE LA MUESTRA PRESENTADA CORRESPONDE A TINTA PARA SELLO NORMAL., NO APEGÁNDOSE A LO REQUERIDO EN EL ANEXO TÉCNICO.</t>
  </si>
  <si>
    <t>PARTIDA N° 60.- NO PARTICIPA TODA VEZ QUE NO PRESENTÓ MUESTRA FÍSICA, CONFORME A LO SOLICITADO EN LAS BASES.</t>
  </si>
  <si>
    <t>PARTIDA N° 5 Y 6.- NO PARTICIPA, DEBIDO A QUE PRESENTÓ MUESTRA FÍSICA, PERO NO LA COTIZA, CONFORME A LO SOLICITADO EN LAS BASES.</t>
  </si>
  <si>
    <t>PARTIDA N° 8.- NO PARTICIPA, TODA VEZ QUE NO PRESENTÓ MUESTRA FÍSICA, CONFORME A LO SOLICITADO EN LAS BASES.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</si>
</sst>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0"/>
    <numFmt numFmtId="165" formatCode="#,##0.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0.5"/>
      <name val="Arial"/>
      <family val="2"/>
    </font>
    <font>
      <sz val="10"/>
      <color theme="1"/>
      <name val="Arial"/>
      <family val="2"/>
    </font>
    <font>
      <b/>
      <sz val="10.5"/>
      <name val="Arial"/>
      <family val="2"/>
    </font>
    <font>
      <sz val="10"/>
      <color rgb="FF000000"/>
      <name val="Arial"/>
      <family val="2"/>
    </font>
    <font>
      <sz val="10.5"/>
      <color theme="1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9"/>
        <bgColor indexed="26"/>
      </patternFill>
    </fill>
  </fills>
  <borders count="38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/>
      <bottom style="double">
        <color indexed="8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54">
    <xf numFmtId="0" fontId="0" fillId="0" borderId="0" xfId="0"/>
    <xf numFmtId="0" fontId="4" fillId="0" borderId="0" xfId="1" applyFont="1"/>
    <xf numFmtId="0" fontId="2" fillId="0" borderId="0" xfId="1" applyProtection="1">
      <protection hidden="1"/>
    </xf>
    <xf numFmtId="0" fontId="2" fillId="0" borderId="0" xfId="1" applyFont="1" applyAlignment="1"/>
    <xf numFmtId="0" fontId="5" fillId="2" borderId="1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 wrapText="1"/>
    </xf>
    <xf numFmtId="4" fontId="7" fillId="2" borderId="12" xfId="1" applyNumberFormat="1" applyFont="1" applyFill="1" applyBorder="1" applyAlignment="1">
      <alignment horizontal="center" vertical="center" wrapText="1"/>
    </xf>
    <xf numFmtId="4" fontId="7" fillId="2" borderId="13" xfId="1" applyNumberFormat="1" applyFont="1" applyFill="1" applyBorder="1" applyAlignment="1">
      <alignment horizontal="center" vertical="center"/>
    </xf>
    <xf numFmtId="4" fontId="7" fillId="2" borderId="14" xfId="1" applyNumberFormat="1" applyFont="1" applyFill="1" applyBorder="1" applyAlignment="1">
      <alignment horizontal="center" vertical="center"/>
    </xf>
    <xf numFmtId="0" fontId="8" fillId="3" borderId="11" xfId="2" applyFont="1" applyFill="1" applyBorder="1" applyAlignment="1">
      <alignment horizontal="center" vertical="center"/>
    </xf>
    <xf numFmtId="0" fontId="9" fillId="0" borderId="12" xfId="2" applyFont="1" applyBorder="1" applyAlignment="1">
      <alignment horizontal="justify" vertical="center" wrapText="1"/>
    </xf>
    <xf numFmtId="0" fontId="9" fillId="3" borderId="12" xfId="2" applyFont="1" applyFill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4" fontId="8" fillId="4" borderId="12" xfId="1" applyNumberFormat="1" applyFont="1" applyFill="1" applyBorder="1" applyAlignment="1">
      <alignment vertical="center"/>
    </xf>
    <xf numFmtId="0" fontId="8" fillId="0" borderId="0" xfId="1" applyFont="1"/>
    <xf numFmtId="164" fontId="8" fillId="4" borderId="12" xfId="1" applyNumberFormat="1" applyFont="1" applyFill="1" applyBorder="1" applyAlignment="1">
      <alignment vertical="center"/>
    </xf>
    <xf numFmtId="4" fontId="8" fillId="4" borderId="16" xfId="1" applyNumberFormat="1" applyFont="1" applyFill="1" applyBorder="1" applyAlignment="1">
      <alignment vertical="center"/>
    </xf>
    <xf numFmtId="164" fontId="8" fillId="0" borderId="12" xfId="1" applyNumberFormat="1" applyFont="1" applyBorder="1" applyAlignment="1">
      <alignment vertical="center"/>
    </xf>
    <xf numFmtId="4" fontId="8" fillId="0" borderId="16" xfId="1" applyNumberFormat="1" applyFont="1" applyBorder="1" applyAlignment="1">
      <alignment vertical="center"/>
    </xf>
    <xf numFmtId="4" fontId="8" fillId="0" borderId="12" xfId="1" applyNumberFormat="1" applyFont="1" applyBorder="1" applyAlignment="1">
      <alignment vertical="center"/>
    </xf>
    <xf numFmtId="0" fontId="8" fillId="5" borderId="11" xfId="2" applyFont="1" applyFill="1" applyBorder="1" applyAlignment="1">
      <alignment horizontal="center" vertical="center"/>
    </xf>
    <xf numFmtId="0" fontId="9" fillId="5" borderId="12" xfId="2" applyFont="1" applyFill="1" applyBorder="1" applyAlignment="1">
      <alignment horizontal="justify" vertical="center" wrapText="1"/>
    </xf>
    <xf numFmtId="0" fontId="9" fillId="5" borderId="12" xfId="2" applyFont="1" applyFill="1" applyBorder="1" applyAlignment="1">
      <alignment horizontal="center" vertical="center"/>
    </xf>
    <xf numFmtId="0" fontId="8" fillId="5" borderId="12" xfId="2" applyFont="1" applyFill="1" applyBorder="1" applyAlignment="1">
      <alignment horizontal="center" vertical="center"/>
    </xf>
    <xf numFmtId="164" fontId="12" fillId="0" borderId="12" xfId="1" applyNumberFormat="1" applyFont="1" applyBorder="1" applyAlignment="1">
      <alignment vertical="center"/>
    </xf>
    <xf numFmtId="164" fontId="12" fillId="5" borderId="12" xfId="1" applyNumberFormat="1" applyFont="1" applyFill="1" applyBorder="1" applyAlignment="1">
      <alignment vertical="center"/>
    </xf>
    <xf numFmtId="4" fontId="8" fillId="5" borderId="16" xfId="1" applyNumberFormat="1" applyFont="1" applyFill="1" applyBorder="1" applyAlignment="1">
      <alignment vertical="center"/>
    </xf>
    <xf numFmtId="0" fontId="9" fillId="3" borderId="12" xfId="2" applyFont="1" applyFill="1" applyBorder="1" applyAlignment="1">
      <alignment horizontal="justify" vertical="center" wrapText="1"/>
    </xf>
    <xf numFmtId="0" fontId="8" fillId="3" borderId="12" xfId="2" applyFont="1" applyFill="1" applyBorder="1" applyAlignment="1">
      <alignment horizontal="center" vertical="center"/>
    </xf>
    <xf numFmtId="4" fontId="8" fillId="4" borderId="12" xfId="1" applyNumberFormat="1" applyFont="1" applyFill="1" applyBorder="1" applyAlignment="1">
      <alignment horizontal="right" vertical="center"/>
    </xf>
    <xf numFmtId="4" fontId="8" fillId="0" borderId="12" xfId="1" applyNumberFormat="1" applyFont="1" applyBorder="1" applyAlignment="1">
      <alignment horizontal="right" vertical="center"/>
    </xf>
    <xf numFmtId="165" fontId="8" fillId="0" borderId="12" xfId="1" applyNumberFormat="1" applyFont="1" applyBorder="1" applyAlignment="1">
      <alignment vertical="center"/>
    </xf>
    <xf numFmtId="4" fontId="8" fillId="5" borderId="12" xfId="1" applyNumberFormat="1" applyFont="1" applyFill="1" applyBorder="1" applyAlignment="1">
      <alignment horizontal="right" vertical="center"/>
    </xf>
    <xf numFmtId="4" fontId="8" fillId="4" borderId="17" xfId="0" applyNumberFormat="1" applyFont="1" applyFill="1" applyBorder="1" applyAlignment="1" applyProtection="1">
      <alignment horizontal="right" vertical="center"/>
      <protection locked="0"/>
    </xf>
    <xf numFmtId="4" fontId="8" fillId="0" borderId="17" xfId="0" applyNumberFormat="1" applyFont="1" applyBorder="1" applyAlignment="1" applyProtection="1">
      <alignment horizontal="right" vertical="center"/>
      <protection locked="0"/>
    </xf>
    <xf numFmtId="0" fontId="2" fillId="4" borderId="11" xfId="1" applyFont="1" applyFill="1" applyBorder="1"/>
    <xf numFmtId="0" fontId="5" fillId="0" borderId="0" xfId="1" applyFont="1" applyBorder="1"/>
    <xf numFmtId="0" fontId="6" fillId="0" borderId="0" xfId="1" applyFont="1" applyBorder="1" applyAlignment="1">
      <alignment horizontal="right"/>
    </xf>
    <xf numFmtId="4" fontId="6" fillId="0" borderId="18" xfId="1" applyNumberFormat="1" applyFont="1" applyBorder="1" applyAlignment="1">
      <alignment horizontal="right"/>
    </xf>
    <xf numFmtId="4" fontId="6" fillId="0" borderId="19" xfId="1" applyNumberFormat="1" applyFont="1" applyBorder="1" applyAlignment="1">
      <alignment horizontal="right"/>
    </xf>
    <xf numFmtId="4" fontId="6" fillId="0" borderId="20" xfId="1" applyNumberFormat="1" applyFont="1" applyBorder="1" applyAlignment="1">
      <alignment horizontal="right"/>
    </xf>
    <xf numFmtId="4" fontId="6" fillId="3" borderId="21" xfId="1" applyNumberFormat="1" applyFont="1" applyFill="1" applyBorder="1" applyAlignment="1">
      <alignment horizontal="right"/>
    </xf>
    <xf numFmtId="0" fontId="13" fillId="0" borderId="0" xfId="1" applyFont="1"/>
    <xf numFmtId="4" fontId="2" fillId="5" borderId="11" xfId="1" applyNumberFormat="1" applyFont="1" applyFill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4" fontId="6" fillId="0" borderId="22" xfId="1" applyNumberFormat="1" applyFont="1" applyBorder="1" applyAlignment="1">
      <alignment horizontal="right"/>
    </xf>
    <xf numFmtId="4" fontId="6" fillId="0" borderId="23" xfId="1" applyNumberFormat="1" applyFont="1" applyBorder="1" applyAlignment="1">
      <alignment horizontal="right"/>
    </xf>
    <xf numFmtId="4" fontId="6" fillId="0" borderId="0" xfId="1" applyNumberFormat="1" applyFont="1" applyBorder="1" applyAlignment="1">
      <alignment horizontal="right"/>
    </xf>
    <xf numFmtId="4" fontId="6" fillId="3" borderId="24" xfId="1" applyNumberFormat="1" applyFont="1" applyFill="1" applyBorder="1" applyAlignment="1">
      <alignment horizontal="right"/>
    </xf>
    <xf numFmtId="0" fontId="13" fillId="0" borderId="6" xfId="1" applyFont="1" applyBorder="1"/>
    <xf numFmtId="0" fontId="13" fillId="0" borderId="7" xfId="1" applyFont="1" applyBorder="1"/>
    <xf numFmtId="0" fontId="6" fillId="0" borderId="7" xfId="1" applyFont="1" applyBorder="1" applyAlignment="1">
      <alignment horizontal="right"/>
    </xf>
    <xf numFmtId="0" fontId="6" fillId="0" borderId="8" xfId="1" applyFont="1" applyBorder="1" applyAlignment="1">
      <alignment horizontal="right"/>
    </xf>
    <xf numFmtId="4" fontId="6" fillId="0" borderId="25" xfId="1" applyNumberFormat="1" applyFont="1" applyBorder="1" applyAlignment="1">
      <alignment horizontal="right"/>
    </xf>
    <xf numFmtId="4" fontId="6" fillId="0" borderId="8" xfId="1" applyNumberFormat="1" applyFont="1" applyBorder="1" applyAlignment="1">
      <alignment horizontal="right"/>
    </xf>
    <xf numFmtId="4" fontId="6" fillId="0" borderId="7" xfId="1" applyNumberFormat="1" applyFont="1" applyBorder="1" applyAlignment="1">
      <alignment horizontal="right"/>
    </xf>
    <xf numFmtId="4" fontId="6" fillId="3" borderId="26" xfId="1" applyNumberFormat="1" applyFont="1" applyFill="1" applyBorder="1" applyAlignment="1">
      <alignment horizontal="right"/>
    </xf>
    <xf numFmtId="0" fontId="8" fillId="0" borderId="28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10" fillId="0" borderId="28" xfId="1" applyFont="1" applyBorder="1" applyAlignment="1">
      <alignment horizontal="center" vertical="center"/>
    </xf>
    <xf numFmtId="0" fontId="10" fillId="0" borderId="28" xfId="1" applyFont="1" applyBorder="1" applyAlignment="1">
      <alignment horizontal="right" vertical="center"/>
    </xf>
    <xf numFmtId="0" fontId="10" fillId="0" borderId="13" xfId="1" applyFont="1" applyBorder="1" applyAlignment="1">
      <alignment horizontal="center" vertical="center"/>
    </xf>
    <xf numFmtId="0" fontId="10" fillId="0" borderId="27" xfId="1" applyFont="1" applyBorder="1" applyAlignment="1">
      <alignment horizontal="center" vertical="center"/>
    </xf>
    <xf numFmtId="0" fontId="10" fillId="0" borderId="20" xfId="1" applyFont="1" applyBorder="1" applyAlignment="1">
      <alignment horizontal="right" vertical="center"/>
    </xf>
    <xf numFmtId="0" fontId="10" fillId="0" borderId="20" xfId="1" applyFont="1" applyBorder="1" applyAlignment="1">
      <alignment horizontal="center" vertical="center"/>
    </xf>
    <xf numFmtId="0" fontId="10" fillId="0" borderId="20" xfId="1" applyFont="1" applyBorder="1" applyAlignment="1">
      <alignment horizontal="right"/>
    </xf>
    <xf numFmtId="0" fontId="8" fillId="0" borderId="3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right"/>
    </xf>
    <xf numFmtId="0" fontId="8" fillId="0" borderId="0" xfId="1" applyFont="1" applyBorder="1" applyAlignment="1">
      <alignment horizontal="justify" vertical="center"/>
    </xf>
    <xf numFmtId="0" fontId="8" fillId="0" borderId="23" xfId="1" applyFont="1" applyBorder="1" applyAlignment="1">
      <alignment horizontal="justify" vertical="center"/>
    </xf>
    <xf numFmtId="0" fontId="14" fillId="0" borderId="22" xfId="0" applyFont="1" applyBorder="1" applyAlignment="1">
      <alignment vertical="top" wrapText="1"/>
    </xf>
    <xf numFmtId="0" fontId="14" fillId="0" borderId="20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4" fillId="0" borderId="32" xfId="0" applyFont="1" applyBorder="1" applyAlignment="1">
      <alignment vertical="top" wrapText="1"/>
    </xf>
    <xf numFmtId="0" fontId="2" fillId="0" borderId="0" xfId="1" applyFont="1"/>
    <xf numFmtId="0" fontId="8" fillId="0" borderId="32" xfId="1" applyFont="1" applyBorder="1" applyAlignment="1">
      <alignment horizontal="justify" vertical="center"/>
    </xf>
    <xf numFmtId="0" fontId="8" fillId="0" borderId="31" xfId="1" applyFont="1" applyBorder="1" applyAlignment="1">
      <alignment horizontal="center" vertical="center"/>
    </xf>
    <xf numFmtId="0" fontId="10" fillId="0" borderId="32" xfId="1" applyFont="1" applyBorder="1" applyAlignment="1">
      <alignment horizontal="right" vertical="center"/>
    </xf>
    <xf numFmtId="0" fontId="10" fillId="0" borderId="32" xfId="1" applyFont="1" applyBorder="1" applyAlignment="1">
      <alignment horizontal="center" vertical="center"/>
    </xf>
    <xf numFmtId="0" fontId="10" fillId="0" borderId="32" xfId="1" applyFont="1" applyBorder="1" applyAlignment="1">
      <alignment horizontal="right"/>
    </xf>
    <xf numFmtId="0" fontId="8" fillId="0" borderId="33" xfId="1" applyFont="1" applyBorder="1" applyAlignment="1">
      <alignment horizontal="justify" vertical="center"/>
    </xf>
    <xf numFmtId="0" fontId="14" fillId="0" borderId="37" xfId="0" applyFont="1" applyBorder="1" applyAlignment="1">
      <alignment vertical="top" wrapText="1"/>
    </xf>
    <xf numFmtId="0" fontId="14" fillId="0" borderId="18" xfId="1" applyFont="1" applyBorder="1" applyAlignment="1">
      <alignment vertical="center" wrapText="1"/>
    </xf>
    <xf numFmtId="0" fontId="14" fillId="0" borderId="19" xfId="0" applyFont="1" applyBorder="1" applyAlignment="1">
      <alignment vertical="center" wrapText="1"/>
    </xf>
    <xf numFmtId="0" fontId="14" fillId="0" borderId="22" xfId="0" applyFont="1" applyBorder="1" applyAlignment="1">
      <alignment vertical="center" wrapText="1"/>
    </xf>
    <xf numFmtId="0" fontId="14" fillId="0" borderId="23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4" fillId="0" borderId="33" xfId="0" applyFont="1" applyBorder="1" applyAlignment="1">
      <alignment vertical="center" wrapText="1"/>
    </xf>
    <xf numFmtId="0" fontId="8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right" vertical="center"/>
    </xf>
    <xf numFmtId="0" fontId="10" fillId="0" borderId="7" xfId="1" applyFont="1" applyBorder="1" applyAlignment="1">
      <alignment horizontal="center" vertical="center"/>
    </xf>
    <xf numFmtId="0" fontId="10" fillId="0" borderId="7" xfId="1" applyFont="1" applyBorder="1" applyAlignment="1">
      <alignment horizontal="right"/>
    </xf>
    <xf numFmtId="0" fontId="8" fillId="0" borderId="7" xfId="1" applyFont="1" applyBorder="1" applyAlignment="1">
      <alignment horizontal="justify" vertical="center"/>
    </xf>
    <xf numFmtId="0" fontId="8" fillId="0" borderId="8" xfId="1" applyFont="1" applyBorder="1" applyAlignment="1">
      <alignment horizontal="justify" vertical="center"/>
    </xf>
    <xf numFmtId="0" fontId="14" fillId="0" borderId="25" xfId="0" applyFont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4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14" fillId="0" borderId="18" xfId="1" applyFont="1" applyBorder="1" applyAlignment="1">
      <alignment horizontal="justify" vertical="center" wrapText="1"/>
    </xf>
    <xf numFmtId="0" fontId="14" fillId="0" borderId="21" xfId="1" applyFont="1" applyBorder="1" applyAlignment="1">
      <alignment horizontal="justify" vertical="center" wrapText="1"/>
    </xf>
    <xf numFmtId="0" fontId="0" fillId="0" borderId="25" xfId="0" applyBorder="1" applyAlignment="1">
      <alignment horizontal="justify" vertical="center" wrapText="1"/>
    </xf>
    <xf numFmtId="0" fontId="0" fillId="0" borderId="26" xfId="0" applyBorder="1" applyAlignment="1">
      <alignment horizontal="justify" vertical="center" wrapText="1"/>
    </xf>
    <xf numFmtId="0" fontId="14" fillId="0" borderId="15" xfId="1" applyFont="1" applyBorder="1" applyAlignment="1">
      <alignment horizontal="justify" vertical="center" wrapText="1"/>
    </xf>
    <xf numFmtId="0" fontId="14" fillId="0" borderId="13" xfId="1" applyFont="1" applyBorder="1" applyAlignment="1">
      <alignment horizontal="justify" vertical="center" wrapText="1"/>
    </xf>
    <xf numFmtId="0" fontId="14" fillId="0" borderId="14" xfId="1" applyFont="1" applyBorder="1" applyAlignment="1">
      <alignment horizontal="justify" vertical="center" wrapText="1"/>
    </xf>
    <xf numFmtId="0" fontId="14" fillId="0" borderId="34" xfId="1" applyFont="1" applyBorder="1" applyAlignment="1">
      <alignment horizontal="justify" vertical="center" wrapText="1"/>
    </xf>
    <xf numFmtId="0" fontId="14" fillId="0" borderId="36" xfId="1" applyFont="1" applyBorder="1" applyAlignment="1">
      <alignment horizontal="justify" vertical="center" wrapText="1"/>
    </xf>
    <xf numFmtId="0" fontId="14" fillId="0" borderId="35" xfId="1" applyFont="1" applyBorder="1" applyAlignment="1">
      <alignment horizontal="justify" vertical="center" wrapText="1"/>
    </xf>
    <xf numFmtId="0" fontId="14" fillId="0" borderId="25" xfId="1" applyFont="1" applyBorder="1" applyAlignment="1">
      <alignment horizontal="justify" vertical="center" wrapText="1"/>
    </xf>
    <xf numFmtId="0" fontId="14" fillId="0" borderId="8" xfId="1" applyFont="1" applyBorder="1" applyAlignment="1">
      <alignment horizontal="justify" vertical="center" wrapText="1"/>
    </xf>
    <xf numFmtId="0" fontId="14" fillId="0" borderId="26" xfId="1" applyFont="1" applyBorder="1" applyAlignment="1">
      <alignment horizontal="justify" vertical="center" wrapText="1"/>
    </xf>
    <xf numFmtId="0" fontId="8" fillId="0" borderId="15" xfId="1" applyFont="1" applyBorder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8" fillId="0" borderId="20" xfId="1" applyFont="1" applyBorder="1" applyAlignment="1">
      <alignment horizontal="justify" vertical="center"/>
    </xf>
    <xf numFmtId="0" fontId="8" fillId="0" borderId="19" xfId="1" applyFont="1" applyBorder="1" applyAlignment="1">
      <alignment horizontal="justify" vertical="center"/>
    </xf>
    <xf numFmtId="0" fontId="14" fillId="0" borderId="19" xfId="1" applyFont="1" applyBorder="1" applyAlignment="1">
      <alignment horizontal="justify" vertical="center" wrapText="1"/>
    </xf>
    <xf numFmtId="0" fontId="8" fillId="0" borderId="0" xfId="1" applyFont="1" applyBorder="1" applyAlignment="1">
      <alignment horizontal="justify" vertical="center"/>
    </xf>
    <xf numFmtId="0" fontId="8" fillId="0" borderId="23" xfId="1" applyFont="1" applyBorder="1" applyAlignment="1">
      <alignment horizontal="justify" vertical="center"/>
    </xf>
    <xf numFmtId="0" fontId="8" fillId="0" borderId="13" xfId="1" applyFont="1" applyBorder="1" applyAlignment="1">
      <alignment horizontal="center" vertical="center"/>
    </xf>
    <xf numFmtId="0" fontId="10" fillId="6" borderId="27" xfId="1" applyFont="1" applyFill="1" applyBorder="1" applyAlignment="1">
      <alignment horizontal="center" vertical="center"/>
    </xf>
    <xf numFmtId="0" fontId="10" fillId="6" borderId="28" xfId="1" applyFont="1" applyFill="1" applyBorder="1" applyAlignment="1">
      <alignment horizontal="center" vertical="center"/>
    </xf>
    <xf numFmtId="4" fontId="8" fillId="0" borderId="15" xfId="1" applyNumberFormat="1" applyFont="1" applyBorder="1" applyAlignment="1">
      <alignment horizontal="center" vertical="center"/>
    </xf>
    <xf numFmtId="4" fontId="8" fillId="0" borderId="13" xfId="1" applyNumberFormat="1" applyFont="1" applyBorder="1" applyAlignment="1">
      <alignment horizontal="center" vertical="center"/>
    </xf>
    <xf numFmtId="4" fontId="8" fillId="0" borderId="14" xfId="1" applyNumberFormat="1" applyFont="1" applyBorder="1" applyAlignment="1">
      <alignment horizontal="center" vertical="center"/>
    </xf>
    <xf numFmtId="4" fontId="8" fillId="5" borderId="15" xfId="1" applyNumberFormat="1" applyFont="1" applyFill="1" applyBorder="1" applyAlignment="1">
      <alignment horizontal="center" vertical="center"/>
    </xf>
    <xf numFmtId="4" fontId="8" fillId="5" borderId="13" xfId="1" applyNumberFormat="1" applyFont="1" applyFill="1" applyBorder="1" applyAlignment="1">
      <alignment horizontal="center" vertical="center"/>
    </xf>
    <xf numFmtId="4" fontId="8" fillId="5" borderId="14" xfId="1" applyNumberFormat="1" applyFont="1" applyFill="1" applyBorder="1" applyAlignment="1">
      <alignment horizontal="center" vertical="center"/>
    </xf>
    <xf numFmtId="4" fontId="8" fillId="3" borderId="15" xfId="1" applyNumberFormat="1" applyFont="1" applyFill="1" applyBorder="1" applyAlignment="1">
      <alignment horizontal="center" vertical="center"/>
    </xf>
    <xf numFmtId="4" fontId="8" fillId="3" borderId="13" xfId="1" applyNumberFormat="1" applyFont="1" applyFill="1" applyBorder="1" applyAlignment="1">
      <alignment horizontal="center" vertical="center"/>
    </xf>
    <xf numFmtId="4" fontId="8" fillId="3" borderId="14" xfId="1" applyNumberFormat="1" applyFont="1" applyFill="1" applyBorder="1" applyAlignment="1">
      <alignment horizontal="center" vertical="center"/>
    </xf>
    <xf numFmtId="4" fontId="10" fillId="5" borderId="15" xfId="1" applyNumberFormat="1" applyFont="1" applyFill="1" applyBorder="1" applyAlignment="1">
      <alignment horizontal="center" vertical="center"/>
    </xf>
    <xf numFmtId="4" fontId="10" fillId="5" borderId="14" xfId="1" applyNumberFormat="1" applyFont="1" applyFill="1" applyBorder="1" applyAlignment="1">
      <alignment horizontal="center" vertical="center"/>
    </xf>
    <xf numFmtId="4" fontId="10" fillId="0" borderId="15" xfId="1" applyNumberFormat="1" applyFont="1" applyBorder="1" applyAlignment="1">
      <alignment horizontal="center" vertical="center"/>
    </xf>
    <xf numFmtId="4" fontId="10" fillId="0" borderId="13" xfId="1" applyNumberFormat="1" applyFont="1" applyBorder="1" applyAlignment="1">
      <alignment horizontal="center" vertical="center"/>
    </xf>
    <xf numFmtId="4" fontId="10" fillId="5" borderId="13" xfId="1" applyNumberFormat="1" applyFont="1" applyFill="1" applyBorder="1" applyAlignment="1">
      <alignment horizontal="center" vertical="center"/>
    </xf>
    <xf numFmtId="4" fontId="10" fillId="0" borderId="14" xfId="1" applyNumberFormat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Z168"/>
  <sheetViews>
    <sheetView tabSelected="1" view="pageBreakPreview" zoomScaleSheetLayoutView="100" workbookViewId="0">
      <selection activeCell="E141" sqref="E141"/>
    </sheetView>
  </sheetViews>
  <sheetFormatPr baseColWidth="10" defaultRowHeight="15" x14ac:dyDescent="0.2"/>
  <cols>
    <col min="1" max="1" width="8.42578125" style="80" customWidth="1"/>
    <col min="2" max="2" width="36.28515625" style="80" customWidth="1"/>
    <col min="3" max="4" width="9" style="80" customWidth="1"/>
    <col min="5" max="5" width="9.85546875" style="80" customWidth="1"/>
    <col min="6" max="6" width="12" style="80" customWidth="1"/>
    <col min="7" max="7" width="9.85546875" style="80" customWidth="1"/>
    <col min="8" max="8" width="11.85546875" style="80" customWidth="1"/>
    <col min="9" max="9" width="11.140625" style="80" customWidth="1"/>
    <col min="10" max="10" width="11.42578125" style="80" customWidth="1"/>
    <col min="11" max="11" width="9.85546875" style="80" customWidth="1"/>
    <col min="12" max="12" width="12.7109375" style="80" customWidth="1"/>
    <col min="13" max="13" width="9.28515625" style="80" customWidth="1"/>
    <col min="14" max="14" width="13" style="80" customWidth="1"/>
    <col min="15" max="15" width="9.42578125" style="80" customWidth="1"/>
    <col min="16" max="16" width="12.42578125" style="80" customWidth="1"/>
    <col min="17" max="17" width="9.85546875" style="80" customWidth="1"/>
    <col min="18" max="18" width="12.28515625" style="80" customWidth="1"/>
    <col min="19" max="64" width="11.42578125" style="1"/>
    <col min="65" max="16384" width="11.42578125" style="80"/>
  </cols>
  <sheetData>
    <row r="1" spans="1:18" ht="18" x14ac:dyDescent="0.25">
      <c r="A1" s="152" t="s">
        <v>0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</row>
    <row r="2" spans="1:18" ht="18" x14ac:dyDescent="0.2">
      <c r="A2" s="153" t="s">
        <v>1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</row>
    <row r="3" spans="1:18" ht="18" x14ac:dyDescent="0.2">
      <c r="A3" s="153" t="s">
        <v>2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</row>
    <row r="4" spans="1:18" ht="18" x14ac:dyDescent="0.2">
      <c r="A4" s="153" t="s">
        <v>3</v>
      </c>
      <c r="B4" s="153"/>
      <c r="C4" s="153"/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</row>
    <row r="5" spans="1:18" ht="18" x14ac:dyDescent="0.2">
      <c r="A5" s="153" t="s">
        <v>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</row>
    <row r="6" spans="1:18" s="2" customFormat="1" ht="18" x14ac:dyDescent="0.2">
      <c r="A6" s="153" t="s">
        <v>5</v>
      </c>
      <c r="B6" s="153"/>
      <c r="C6" s="153"/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</row>
    <row r="7" spans="1:18" s="2" customFormat="1" ht="15.75" customHeight="1" thickBo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</row>
    <row r="8" spans="1:18" s="2" customFormat="1" ht="13.5" customHeight="1" thickTop="1" x14ac:dyDescent="0.2">
      <c r="A8" s="4"/>
      <c r="B8" s="147" t="s">
        <v>6</v>
      </c>
      <c r="C8" s="148"/>
      <c r="D8" s="149"/>
      <c r="E8" s="143" t="s">
        <v>7</v>
      </c>
      <c r="F8" s="143"/>
      <c r="G8" s="143" t="s">
        <v>8</v>
      </c>
      <c r="H8" s="143"/>
      <c r="I8" s="143" t="s">
        <v>9</v>
      </c>
      <c r="J8" s="143"/>
      <c r="K8" s="143" t="s">
        <v>10</v>
      </c>
      <c r="L8" s="143"/>
      <c r="M8" s="143" t="s">
        <v>11</v>
      </c>
      <c r="N8" s="143"/>
      <c r="O8" s="143" t="s">
        <v>12</v>
      </c>
      <c r="P8" s="143"/>
      <c r="Q8" s="143" t="s">
        <v>13</v>
      </c>
      <c r="R8" s="145"/>
    </row>
    <row r="9" spans="1:18" s="2" customFormat="1" ht="27" customHeight="1" x14ac:dyDescent="0.2">
      <c r="A9" s="5"/>
      <c r="B9" s="150"/>
      <c r="C9" s="150"/>
      <c r="D9" s="151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4"/>
      <c r="R9" s="146"/>
    </row>
    <row r="10" spans="1:18" s="2" customFormat="1" ht="35.25" customHeight="1" x14ac:dyDescent="0.2">
      <c r="A10" s="6" t="s">
        <v>14</v>
      </c>
      <c r="B10" s="7" t="s">
        <v>15</v>
      </c>
      <c r="C10" s="8" t="s">
        <v>16</v>
      </c>
      <c r="D10" s="7" t="s">
        <v>17</v>
      </c>
      <c r="E10" s="9" t="s">
        <v>18</v>
      </c>
      <c r="F10" s="10" t="s">
        <v>19</v>
      </c>
      <c r="G10" s="9" t="s">
        <v>18</v>
      </c>
      <c r="H10" s="10" t="s">
        <v>19</v>
      </c>
      <c r="I10" s="9" t="s">
        <v>18</v>
      </c>
      <c r="J10" s="10" t="s">
        <v>19</v>
      </c>
      <c r="K10" s="9" t="s">
        <v>18</v>
      </c>
      <c r="L10" s="10" t="s">
        <v>19</v>
      </c>
      <c r="M10" s="9" t="s">
        <v>18</v>
      </c>
      <c r="N10" s="10" t="s">
        <v>19</v>
      </c>
      <c r="O10" s="9" t="s">
        <v>18</v>
      </c>
      <c r="P10" s="10" t="s">
        <v>19</v>
      </c>
      <c r="Q10" s="9" t="s">
        <v>18</v>
      </c>
      <c r="R10" s="11" t="s">
        <v>19</v>
      </c>
    </row>
    <row r="11" spans="1:18" s="17" customFormat="1" ht="28.5" customHeight="1" x14ac:dyDescent="0.2">
      <c r="A11" s="12">
        <v>1</v>
      </c>
      <c r="B11" s="13" t="s">
        <v>20</v>
      </c>
      <c r="C11" s="14" t="s">
        <v>21</v>
      </c>
      <c r="D11" s="15">
        <v>200</v>
      </c>
      <c r="E11" s="128" t="s">
        <v>22</v>
      </c>
      <c r="F11" s="129"/>
      <c r="G11" s="128" t="s">
        <v>22</v>
      </c>
      <c r="H11" s="129"/>
      <c r="I11" s="128" t="s">
        <v>22</v>
      </c>
      <c r="J11" s="129"/>
      <c r="K11" s="16">
        <v>1.56</v>
      </c>
      <c r="L11" s="16">
        <f>K11*D11</f>
        <v>312</v>
      </c>
      <c r="M11" s="128" t="s">
        <v>22</v>
      </c>
      <c r="N11" s="129"/>
      <c r="O11" s="128" t="s">
        <v>22</v>
      </c>
      <c r="P11" s="129"/>
      <c r="Q11" s="128" t="s">
        <v>22</v>
      </c>
      <c r="R11" s="130"/>
    </row>
    <row r="12" spans="1:18" s="17" customFormat="1" ht="29.25" customHeight="1" x14ac:dyDescent="0.2">
      <c r="A12" s="12">
        <v>2</v>
      </c>
      <c r="B12" s="13" t="s">
        <v>23</v>
      </c>
      <c r="C12" s="14" t="s">
        <v>21</v>
      </c>
      <c r="D12" s="15">
        <v>41</v>
      </c>
      <c r="E12" s="128" t="s">
        <v>22</v>
      </c>
      <c r="F12" s="129"/>
      <c r="G12" s="128" t="s">
        <v>22</v>
      </c>
      <c r="H12" s="129"/>
      <c r="I12" s="128" t="s">
        <v>22</v>
      </c>
      <c r="J12" s="129"/>
      <c r="K12" s="128" t="s">
        <v>22</v>
      </c>
      <c r="L12" s="129"/>
      <c r="M12" s="128" t="s">
        <v>22</v>
      </c>
      <c r="N12" s="129"/>
      <c r="O12" s="128" t="s">
        <v>22</v>
      </c>
      <c r="P12" s="129"/>
      <c r="Q12" s="18">
        <v>2.3134999999999999</v>
      </c>
      <c r="R12" s="19">
        <f>Q12*40</f>
        <v>92.539999999999992</v>
      </c>
    </row>
    <row r="13" spans="1:18" s="17" customFormat="1" ht="29.25" customHeight="1" x14ac:dyDescent="0.2">
      <c r="A13" s="12">
        <v>3</v>
      </c>
      <c r="B13" s="13" t="s">
        <v>24</v>
      </c>
      <c r="C13" s="14" t="s">
        <v>21</v>
      </c>
      <c r="D13" s="15">
        <v>58</v>
      </c>
      <c r="E13" s="128" t="s">
        <v>22</v>
      </c>
      <c r="F13" s="129"/>
      <c r="G13" s="128" t="s">
        <v>22</v>
      </c>
      <c r="H13" s="129"/>
      <c r="I13" s="128" t="s">
        <v>22</v>
      </c>
      <c r="J13" s="129"/>
      <c r="K13" s="128" t="s">
        <v>22</v>
      </c>
      <c r="L13" s="129"/>
      <c r="M13" s="128" t="s">
        <v>22</v>
      </c>
      <c r="N13" s="129"/>
      <c r="O13" s="128" t="s">
        <v>22</v>
      </c>
      <c r="P13" s="129"/>
      <c r="Q13" s="18">
        <v>4.8105000000000002</v>
      </c>
      <c r="R13" s="19">
        <f>Q13*60</f>
        <v>288.63</v>
      </c>
    </row>
    <row r="14" spans="1:18" s="17" customFormat="1" ht="28.5" customHeight="1" x14ac:dyDescent="0.2">
      <c r="A14" s="12">
        <v>4</v>
      </c>
      <c r="B14" s="13" t="s">
        <v>25</v>
      </c>
      <c r="C14" s="14" t="s">
        <v>21</v>
      </c>
      <c r="D14" s="15">
        <v>174</v>
      </c>
      <c r="E14" s="128" t="s">
        <v>22</v>
      </c>
      <c r="F14" s="129"/>
      <c r="G14" s="128" t="s">
        <v>22</v>
      </c>
      <c r="H14" s="129"/>
      <c r="I14" s="128" t="s">
        <v>22</v>
      </c>
      <c r="J14" s="129"/>
      <c r="K14" s="16">
        <v>1.65</v>
      </c>
      <c r="L14" s="16">
        <f t="shared" ref="L14:L77" si="0">K14*D14</f>
        <v>287.09999999999997</v>
      </c>
      <c r="M14" s="128" t="s">
        <v>22</v>
      </c>
      <c r="N14" s="129"/>
      <c r="O14" s="128" t="s">
        <v>22</v>
      </c>
      <c r="P14" s="129"/>
      <c r="Q14" s="20">
        <v>2.7949999999999999</v>
      </c>
      <c r="R14" s="21">
        <f>Q14*D14</f>
        <v>486.33</v>
      </c>
    </row>
    <row r="15" spans="1:18" s="17" customFormat="1" ht="29.25" customHeight="1" x14ac:dyDescent="0.2">
      <c r="A15" s="12">
        <v>5</v>
      </c>
      <c r="B15" s="13" t="s">
        <v>26</v>
      </c>
      <c r="C15" s="14" t="s">
        <v>21</v>
      </c>
      <c r="D15" s="15">
        <v>116</v>
      </c>
      <c r="E15" s="128" t="s">
        <v>22</v>
      </c>
      <c r="F15" s="129"/>
      <c r="G15" s="128" t="s">
        <v>22</v>
      </c>
      <c r="H15" s="129"/>
      <c r="I15" s="128" t="s">
        <v>22</v>
      </c>
      <c r="J15" s="129"/>
      <c r="K15" s="16">
        <v>3.75</v>
      </c>
      <c r="L15" s="16">
        <f t="shared" si="0"/>
        <v>435</v>
      </c>
      <c r="M15" s="128" t="s">
        <v>22</v>
      </c>
      <c r="N15" s="129"/>
      <c r="O15" s="128" t="s">
        <v>22</v>
      </c>
      <c r="P15" s="129"/>
      <c r="Q15" s="139" t="s">
        <v>27</v>
      </c>
      <c r="R15" s="142"/>
    </row>
    <row r="16" spans="1:18" s="17" customFormat="1" ht="30.75" customHeight="1" x14ac:dyDescent="0.2">
      <c r="A16" s="12">
        <v>6</v>
      </c>
      <c r="B16" s="13" t="s">
        <v>28</v>
      </c>
      <c r="C16" s="14" t="s">
        <v>21</v>
      </c>
      <c r="D16" s="15">
        <v>116</v>
      </c>
      <c r="E16" s="128" t="s">
        <v>22</v>
      </c>
      <c r="F16" s="129"/>
      <c r="G16" s="128" t="s">
        <v>22</v>
      </c>
      <c r="H16" s="129"/>
      <c r="I16" s="128" t="s">
        <v>22</v>
      </c>
      <c r="J16" s="129"/>
      <c r="K16" s="16">
        <v>1.8</v>
      </c>
      <c r="L16" s="16">
        <f t="shared" si="0"/>
        <v>208.8</v>
      </c>
      <c r="M16" s="128" t="s">
        <v>22</v>
      </c>
      <c r="N16" s="129"/>
      <c r="O16" s="128" t="s">
        <v>22</v>
      </c>
      <c r="P16" s="129"/>
      <c r="Q16" s="139" t="s">
        <v>27</v>
      </c>
      <c r="R16" s="142"/>
    </row>
    <row r="17" spans="1:18" s="17" customFormat="1" ht="30.75" customHeight="1" x14ac:dyDescent="0.2">
      <c r="A17" s="12">
        <v>7</v>
      </c>
      <c r="B17" s="13" t="s">
        <v>29</v>
      </c>
      <c r="C17" s="14" t="s">
        <v>21</v>
      </c>
      <c r="D17" s="15">
        <v>290</v>
      </c>
      <c r="E17" s="128" t="s">
        <v>22</v>
      </c>
      <c r="F17" s="129"/>
      <c r="G17" s="128" t="s">
        <v>22</v>
      </c>
      <c r="H17" s="129"/>
      <c r="I17" s="128" t="s">
        <v>22</v>
      </c>
      <c r="J17" s="129"/>
      <c r="K17" s="16">
        <v>2.4500000000000002</v>
      </c>
      <c r="L17" s="16">
        <f t="shared" si="0"/>
        <v>710.5</v>
      </c>
      <c r="M17" s="128" t="s">
        <v>22</v>
      </c>
      <c r="N17" s="129"/>
      <c r="O17" s="128" t="s">
        <v>22</v>
      </c>
      <c r="P17" s="129"/>
      <c r="Q17" s="22">
        <v>2.59</v>
      </c>
      <c r="R17" s="21">
        <f t="shared" ref="R17:R75" si="1">Q17*D17</f>
        <v>751.09999999999991</v>
      </c>
    </row>
    <row r="18" spans="1:18" s="17" customFormat="1" ht="29.25" customHeight="1" x14ac:dyDescent="0.2">
      <c r="A18" s="23">
        <v>8</v>
      </c>
      <c r="B18" s="24" t="s">
        <v>30</v>
      </c>
      <c r="C18" s="25" t="s">
        <v>21</v>
      </c>
      <c r="D18" s="26">
        <v>12</v>
      </c>
      <c r="E18" s="131" t="s">
        <v>22</v>
      </c>
      <c r="F18" s="132"/>
      <c r="G18" s="131" t="s">
        <v>22</v>
      </c>
      <c r="H18" s="132"/>
      <c r="I18" s="131" t="s">
        <v>22</v>
      </c>
      <c r="J18" s="132"/>
      <c r="K18" s="131" t="s">
        <v>22</v>
      </c>
      <c r="L18" s="132"/>
      <c r="M18" s="131" t="s">
        <v>22</v>
      </c>
      <c r="N18" s="132"/>
      <c r="O18" s="131" t="s">
        <v>22</v>
      </c>
      <c r="P18" s="132"/>
      <c r="Q18" s="137" t="s">
        <v>27</v>
      </c>
      <c r="R18" s="138"/>
    </row>
    <row r="19" spans="1:18" s="17" customFormat="1" ht="20.25" customHeight="1" x14ac:dyDescent="0.2">
      <c r="A19" s="12">
        <v>9</v>
      </c>
      <c r="B19" s="13" t="s">
        <v>31</v>
      </c>
      <c r="C19" s="14" t="s">
        <v>32</v>
      </c>
      <c r="D19" s="15">
        <v>60</v>
      </c>
      <c r="E19" s="128" t="s">
        <v>22</v>
      </c>
      <c r="F19" s="129"/>
      <c r="G19" s="128" t="s">
        <v>22</v>
      </c>
      <c r="H19" s="129"/>
      <c r="I19" s="128" t="s">
        <v>22</v>
      </c>
      <c r="J19" s="129"/>
      <c r="K19" s="22">
        <v>27.9</v>
      </c>
      <c r="L19" s="22">
        <f t="shared" si="0"/>
        <v>1674</v>
      </c>
      <c r="M19" s="16">
        <v>19.8</v>
      </c>
      <c r="N19" s="16">
        <f t="shared" ref="N19:N75" si="2">M19*D19</f>
        <v>1188</v>
      </c>
      <c r="O19" s="128" t="s">
        <v>22</v>
      </c>
      <c r="P19" s="129"/>
      <c r="Q19" s="22">
        <v>37.659999999999997</v>
      </c>
      <c r="R19" s="21">
        <f t="shared" si="1"/>
        <v>2259.6</v>
      </c>
    </row>
    <row r="20" spans="1:18" s="17" customFormat="1" ht="29.25" customHeight="1" x14ac:dyDescent="0.2">
      <c r="A20" s="12">
        <v>10</v>
      </c>
      <c r="B20" s="13" t="s">
        <v>33</v>
      </c>
      <c r="C20" s="14" t="s">
        <v>21</v>
      </c>
      <c r="D20" s="15">
        <v>15</v>
      </c>
      <c r="E20" s="128" t="s">
        <v>22</v>
      </c>
      <c r="F20" s="129"/>
      <c r="G20" s="128" t="s">
        <v>22</v>
      </c>
      <c r="H20" s="129"/>
      <c r="I20" s="128" t="s">
        <v>22</v>
      </c>
      <c r="J20" s="129"/>
      <c r="K20" s="16">
        <v>39.9</v>
      </c>
      <c r="L20" s="16">
        <f t="shared" si="0"/>
        <v>598.5</v>
      </c>
      <c r="M20" s="128" t="s">
        <v>22</v>
      </c>
      <c r="N20" s="129"/>
      <c r="O20" s="128" t="s">
        <v>22</v>
      </c>
      <c r="P20" s="129"/>
      <c r="Q20" s="22">
        <v>43.63</v>
      </c>
      <c r="R20" s="21">
        <f t="shared" si="1"/>
        <v>654.45000000000005</v>
      </c>
    </row>
    <row r="21" spans="1:18" s="17" customFormat="1" ht="29.25" customHeight="1" x14ac:dyDescent="0.2">
      <c r="A21" s="12">
        <v>11</v>
      </c>
      <c r="B21" s="13" t="s">
        <v>34</v>
      </c>
      <c r="C21" s="14" t="s">
        <v>21</v>
      </c>
      <c r="D21" s="15">
        <v>9</v>
      </c>
      <c r="E21" s="128" t="s">
        <v>22</v>
      </c>
      <c r="F21" s="129"/>
      <c r="G21" s="128" t="s">
        <v>22</v>
      </c>
      <c r="H21" s="129"/>
      <c r="I21" s="128" t="s">
        <v>22</v>
      </c>
      <c r="J21" s="129"/>
      <c r="K21" s="22">
        <v>58.8</v>
      </c>
      <c r="L21" s="22">
        <f t="shared" si="0"/>
        <v>529.19999999999993</v>
      </c>
      <c r="M21" s="128" t="s">
        <v>22</v>
      </c>
      <c r="N21" s="129"/>
      <c r="O21" s="128" t="s">
        <v>22</v>
      </c>
      <c r="P21" s="129"/>
      <c r="Q21" s="16">
        <v>58.42</v>
      </c>
      <c r="R21" s="19">
        <f t="shared" si="1"/>
        <v>525.78</v>
      </c>
    </row>
    <row r="22" spans="1:18" s="17" customFormat="1" ht="29.25" customHeight="1" x14ac:dyDescent="0.2">
      <c r="A22" s="12">
        <v>12</v>
      </c>
      <c r="B22" s="13" t="s">
        <v>35</v>
      </c>
      <c r="C22" s="14" t="s">
        <v>21</v>
      </c>
      <c r="D22" s="15">
        <v>6</v>
      </c>
      <c r="E22" s="128" t="s">
        <v>22</v>
      </c>
      <c r="F22" s="129"/>
      <c r="G22" s="128" t="s">
        <v>22</v>
      </c>
      <c r="H22" s="129"/>
      <c r="I22" s="128" t="s">
        <v>22</v>
      </c>
      <c r="J22" s="129"/>
      <c r="K22" s="128" t="s">
        <v>22</v>
      </c>
      <c r="L22" s="129"/>
      <c r="M22" s="16">
        <v>29</v>
      </c>
      <c r="N22" s="16">
        <f t="shared" si="2"/>
        <v>174</v>
      </c>
      <c r="O22" s="128" t="s">
        <v>22</v>
      </c>
      <c r="P22" s="129"/>
      <c r="Q22" s="22">
        <v>30</v>
      </c>
      <c r="R22" s="21">
        <f t="shared" si="1"/>
        <v>180</v>
      </c>
    </row>
    <row r="23" spans="1:18" s="17" customFormat="1" ht="29.25" customHeight="1" x14ac:dyDescent="0.2">
      <c r="A23" s="12">
        <v>13</v>
      </c>
      <c r="B23" s="13" t="s">
        <v>36</v>
      </c>
      <c r="C23" s="14" t="s">
        <v>21</v>
      </c>
      <c r="D23" s="15">
        <v>13</v>
      </c>
      <c r="E23" s="128" t="s">
        <v>22</v>
      </c>
      <c r="F23" s="129"/>
      <c r="G23" s="128" t="s">
        <v>22</v>
      </c>
      <c r="H23" s="129"/>
      <c r="I23" s="128" t="s">
        <v>22</v>
      </c>
      <c r="J23" s="129"/>
      <c r="K23" s="22">
        <v>48.8</v>
      </c>
      <c r="L23" s="22">
        <f t="shared" si="0"/>
        <v>634.4</v>
      </c>
      <c r="M23" s="22">
        <v>48.8</v>
      </c>
      <c r="N23" s="22">
        <f t="shared" si="2"/>
        <v>634.4</v>
      </c>
      <c r="O23" s="128" t="s">
        <v>22</v>
      </c>
      <c r="P23" s="129"/>
      <c r="Q23" s="16">
        <v>41</v>
      </c>
      <c r="R23" s="19">
        <f t="shared" si="1"/>
        <v>533</v>
      </c>
    </row>
    <row r="24" spans="1:18" s="17" customFormat="1" ht="29.25" customHeight="1" x14ac:dyDescent="0.2">
      <c r="A24" s="12">
        <v>14</v>
      </c>
      <c r="B24" s="13" t="s">
        <v>37</v>
      </c>
      <c r="C24" s="14" t="s">
        <v>21</v>
      </c>
      <c r="D24" s="15">
        <v>16</v>
      </c>
      <c r="E24" s="128" t="s">
        <v>22</v>
      </c>
      <c r="F24" s="129"/>
      <c r="G24" s="128" t="s">
        <v>22</v>
      </c>
      <c r="H24" s="129"/>
      <c r="I24" s="128" t="s">
        <v>22</v>
      </c>
      <c r="J24" s="129"/>
      <c r="K24" s="22">
        <v>60.35</v>
      </c>
      <c r="L24" s="22">
        <f t="shared" si="0"/>
        <v>965.6</v>
      </c>
      <c r="M24" s="22">
        <v>54.35</v>
      </c>
      <c r="N24" s="22">
        <f t="shared" si="2"/>
        <v>869.6</v>
      </c>
      <c r="O24" s="128" t="s">
        <v>22</v>
      </c>
      <c r="P24" s="129"/>
      <c r="Q24" s="16">
        <v>51.44</v>
      </c>
      <c r="R24" s="19">
        <f t="shared" si="1"/>
        <v>823.04</v>
      </c>
    </row>
    <row r="25" spans="1:18" s="17" customFormat="1" ht="29.25" customHeight="1" x14ac:dyDescent="0.2">
      <c r="A25" s="12">
        <v>15</v>
      </c>
      <c r="B25" s="13" t="s">
        <v>38</v>
      </c>
      <c r="C25" s="14" t="s">
        <v>21</v>
      </c>
      <c r="D25" s="15">
        <v>17</v>
      </c>
      <c r="E25" s="128" t="s">
        <v>22</v>
      </c>
      <c r="F25" s="129"/>
      <c r="G25" s="128" t="s">
        <v>22</v>
      </c>
      <c r="H25" s="129"/>
      <c r="I25" s="128" t="s">
        <v>22</v>
      </c>
      <c r="J25" s="129"/>
      <c r="K25" s="22">
        <v>94.85</v>
      </c>
      <c r="L25" s="22">
        <f t="shared" si="0"/>
        <v>1612.4499999999998</v>
      </c>
      <c r="M25" s="22">
        <v>78.5</v>
      </c>
      <c r="N25" s="22">
        <f t="shared" si="2"/>
        <v>1334.5</v>
      </c>
      <c r="O25" s="128" t="s">
        <v>22</v>
      </c>
      <c r="P25" s="129"/>
      <c r="Q25" s="16">
        <v>75.540000000000006</v>
      </c>
      <c r="R25" s="19">
        <f t="shared" si="1"/>
        <v>1284.18</v>
      </c>
    </row>
    <row r="26" spans="1:18" s="17" customFormat="1" ht="30" customHeight="1" x14ac:dyDescent="0.2">
      <c r="A26" s="12">
        <v>16</v>
      </c>
      <c r="B26" s="13" t="s">
        <v>39</v>
      </c>
      <c r="C26" s="14" t="s">
        <v>21</v>
      </c>
      <c r="D26" s="15">
        <v>12</v>
      </c>
      <c r="E26" s="128" t="s">
        <v>22</v>
      </c>
      <c r="F26" s="129"/>
      <c r="G26" s="128" t="s">
        <v>22</v>
      </c>
      <c r="H26" s="129"/>
      <c r="I26" s="128" t="s">
        <v>22</v>
      </c>
      <c r="J26" s="129"/>
      <c r="K26" s="128" t="s">
        <v>22</v>
      </c>
      <c r="L26" s="129"/>
      <c r="M26" s="128" t="s">
        <v>22</v>
      </c>
      <c r="N26" s="129"/>
      <c r="O26" s="128" t="s">
        <v>22</v>
      </c>
      <c r="P26" s="129"/>
      <c r="Q26" s="16">
        <v>62.41</v>
      </c>
      <c r="R26" s="19">
        <f t="shared" si="1"/>
        <v>748.92</v>
      </c>
    </row>
    <row r="27" spans="1:18" s="17" customFormat="1" ht="29.25" customHeight="1" x14ac:dyDescent="0.2">
      <c r="A27" s="12">
        <v>17</v>
      </c>
      <c r="B27" s="13" t="s">
        <v>40</v>
      </c>
      <c r="C27" s="14" t="s">
        <v>21</v>
      </c>
      <c r="D27" s="15">
        <v>580</v>
      </c>
      <c r="E27" s="128" t="s">
        <v>22</v>
      </c>
      <c r="F27" s="129"/>
      <c r="G27" s="128" t="s">
        <v>22</v>
      </c>
      <c r="H27" s="129"/>
      <c r="I27" s="128" t="s">
        <v>22</v>
      </c>
      <c r="J27" s="129"/>
      <c r="K27" s="139" t="s">
        <v>41</v>
      </c>
      <c r="L27" s="140"/>
      <c r="M27" s="128" t="s">
        <v>22</v>
      </c>
      <c r="N27" s="129"/>
      <c r="O27" s="128" t="s">
        <v>22</v>
      </c>
      <c r="P27" s="129"/>
      <c r="Q27" s="18">
        <v>0.66690000000000005</v>
      </c>
      <c r="R27" s="19">
        <f>Q27*600</f>
        <v>400.14000000000004</v>
      </c>
    </row>
    <row r="28" spans="1:18" s="17" customFormat="1" ht="20.25" customHeight="1" x14ac:dyDescent="0.2">
      <c r="A28" s="12">
        <v>18</v>
      </c>
      <c r="B28" s="13" t="s">
        <v>42</v>
      </c>
      <c r="C28" s="14" t="s">
        <v>21</v>
      </c>
      <c r="D28" s="15">
        <v>35</v>
      </c>
      <c r="E28" s="128" t="s">
        <v>22</v>
      </c>
      <c r="F28" s="129"/>
      <c r="G28" s="128" t="s">
        <v>22</v>
      </c>
      <c r="H28" s="129"/>
      <c r="I28" s="128" t="s">
        <v>22</v>
      </c>
      <c r="J28" s="129"/>
      <c r="K28" s="139" t="s">
        <v>41</v>
      </c>
      <c r="L28" s="140"/>
      <c r="M28" s="16">
        <v>7.4</v>
      </c>
      <c r="N28" s="16">
        <f t="shared" si="2"/>
        <v>259</v>
      </c>
      <c r="O28" s="128" t="s">
        <v>22</v>
      </c>
      <c r="P28" s="129"/>
      <c r="Q28" s="22">
        <v>9.3000000000000007</v>
      </c>
      <c r="R28" s="21">
        <f t="shared" si="1"/>
        <v>325.5</v>
      </c>
    </row>
    <row r="29" spans="1:18" s="17" customFormat="1" ht="28.5" customHeight="1" x14ac:dyDescent="0.2">
      <c r="A29" s="12">
        <v>19</v>
      </c>
      <c r="B29" s="13" t="s">
        <v>43</v>
      </c>
      <c r="C29" s="14" t="s">
        <v>21</v>
      </c>
      <c r="D29" s="15">
        <v>22</v>
      </c>
      <c r="E29" s="128" t="s">
        <v>22</v>
      </c>
      <c r="F29" s="129"/>
      <c r="G29" s="128" t="s">
        <v>22</v>
      </c>
      <c r="H29" s="129"/>
      <c r="I29" s="128" t="s">
        <v>22</v>
      </c>
      <c r="J29" s="129"/>
      <c r="K29" s="22">
        <v>18.2</v>
      </c>
      <c r="L29" s="22">
        <f t="shared" si="0"/>
        <v>400.4</v>
      </c>
      <c r="M29" s="128" t="s">
        <v>22</v>
      </c>
      <c r="N29" s="129"/>
      <c r="O29" s="128" t="s">
        <v>22</v>
      </c>
      <c r="P29" s="129"/>
      <c r="Q29" s="16">
        <v>14.57</v>
      </c>
      <c r="R29" s="19">
        <f t="shared" si="1"/>
        <v>320.54000000000002</v>
      </c>
    </row>
    <row r="30" spans="1:18" s="17" customFormat="1" ht="20.25" customHeight="1" x14ac:dyDescent="0.2">
      <c r="A30" s="12">
        <v>20</v>
      </c>
      <c r="B30" s="13" t="s">
        <v>44</v>
      </c>
      <c r="C30" s="14" t="s">
        <v>21</v>
      </c>
      <c r="D30" s="15">
        <v>46</v>
      </c>
      <c r="E30" s="128" t="s">
        <v>22</v>
      </c>
      <c r="F30" s="129"/>
      <c r="G30" s="128" t="s">
        <v>22</v>
      </c>
      <c r="H30" s="129"/>
      <c r="I30" s="128" t="s">
        <v>22</v>
      </c>
      <c r="J30" s="129"/>
      <c r="K30" s="22">
        <v>10.3</v>
      </c>
      <c r="L30" s="22">
        <f t="shared" si="0"/>
        <v>473.8</v>
      </c>
      <c r="M30" s="16">
        <v>9.6999999999999993</v>
      </c>
      <c r="N30" s="16">
        <f t="shared" si="2"/>
        <v>446.2</v>
      </c>
      <c r="O30" s="128" t="s">
        <v>22</v>
      </c>
      <c r="P30" s="129"/>
      <c r="Q30" s="22">
        <v>11.4</v>
      </c>
      <c r="R30" s="21">
        <f t="shared" si="1"/>
        <v>524.4</v>
      </c>
    </row>
    <row r="31" spans="1:18" s="17" customFormat="1" ht="20.25" customHeight="1" x14ac:dyDescent="0.2">
      <c r="A31" s="12">
        <v>21</v>
      </c>
      <c r="B31" s="13" t="s">
        <v>45</v>
      </c>
      <c r="C31" s="14" t="s">
        <v>21</v>
      </c>
      <c r="D31" s="15">
        <v>3</v>
      </c>
      <c r="E31" s="128" t="s">
        <v>22</v>
      </c>
      <c r="F31" s="129"/>
      <c r="G31" s="128" t="s">
        <v>22</v>
      </c>
      <c r="H31" s="129"/>
      <c r="I31" s="128" t="s">
        <v>22</v>
      </c>
      <c r="J31" s="129"/>
      <c r="K31" s="128" t="s">
        <v>22</v>
      </c>
      <c r="L31" s="129"/>
      <c r="M31" s="128" t="s">
        <v>22</v>
      </c>
      <c r="N31" s="129"/>
      <c r="O31" s="128" t="s">
        <v>22</v>
      </c>
      <c r="P31" s="129"/>
      <c r="Q31" s="16">
        <v>33.19</v>
      </c>
      <c r="R31" s="19">
        <f t="shared" si="1"/>
        <v>99.57</v>
      </c>
    </row>
    <row r="32" spans="1:18" s="17" customFormat="1" ht="20.25" customHeight="1" x14ac:dyDescent="0.2">
      <c r="A32" s="12">
        <v>22</v>
      </c>
      <c r="B32" s="13" t="s">
        <v>46</v>
      </c>
      <c r="C32" s="14" t="s">
        <v>32</v>
      </c>
      <c r="D32" s="15">
        <v>58</v>
      </c>
      <c r="E32" s="128" t="s">
        <v>22</v>
      </c>
      <c r="F32" s="129"/>
      <c r="G32" s="128" t="s">
        <v>22</v>
      </c>
      <c r="H32" s="129"/>
      <c r="I32" s="128" t="s">
        <v>22</v>
      </c>
      <c r="J32" s="129"/>
      <c r="K32" s="22">
        <v>12.6</v>
      </c>
      <c r="L32" s="22">
        <f t="shared" si="0"/>
        <v>730.8</v>
      </c>
      <c r="M32" s="16">
        <v>6.35</v>
      </c>
      <c r="N32" s="16">
        <f t="shared" si="2"/>
        <v>368.29999999999995</v>
      </c>
      <c r="O32" s="128" t="s">
        <v>22</v>
      </c>
      <c r="P32" s="129"/>
      <c r="Q32" s="22">
        <v>9.23</v>
      </c>
      <c r="R32" s="21">
        <f t="shared" si="1"/>
        <v>535.34</v>
      </c>
    </row>
    <row r="33" spans="1:18" s="17" customFormat="1" ht="20.25" customHeight="1" x14ac:dyDescent="0.2">
      <c r="A33" s="12">
        <v>23</v>
      </c>
      <c r="B33" s="13" t="s">
        <v>47</v>
      </c>
      <c r="C33" s="14" t="s">
        <v>21</v>
      </c>
      <c r="D33" s="15">
        <v>6</v>
      </c>
      <c r="E33" s="128" t="s">
        <v>22</v>
      </c>
      <c r="F33" s="129"/>
      <c r="G33" s="128" t="s">
        <v>22</v>
      </c>
      <c r="H33" s="129"/>
      <c r="I33" s="128" t="s">
        <v>22</v>
      </c>
      <c r="J33" s="129"/>
      <c r="K33" s="22">
        <v>28.8</v>
      </c>
      <c r="L33" s="22">
        <f t="shared" si="0"/>
        <v>172.8</v>
      </c>
      <c r="M33" s="128" t="s">
        <v>22</v>
      </c>
      <c r="N33" s="129"/>
      <c r="O33" s="128" t="s">
        <v>22</v>
      </c>
      <c r="P33" s="129"/>
      <c r="Q33" s="16">
        <v>22.04</v>
      </c>
      <c r="R33" s="19">
        <f t="shared" si="1"/>
        <v>132.24</v>
      </c>
    </row>
    <row r="34" spans="1:18" s="17" customFormat="1" ht="20.25" customHeight="1" x14ac:dyDescent="0.2">
      <c r="A34" s="12">
        <v>24</v>
      </c>
      <c r="B34" s="13" t="s">
        <v>48</v>
      </c>
      <c r="C34" s="14" t="s">
        <v>49</v>
      </c>
      <c r="D34" s="15">
        <v>29</v>
      </c>
      <c r="E34" s="128" t="s">
        <v>22</v>
      </c>
      <c r="F34" s="129"/>
      <c r="G34" s="128" t="s">
        <v>22</v>
      </c>
      <c r="H34" s="129"/>
      <c r="I34" s="128" t="s">
        <v>22</v>
      </c>
      <c r="J34" s="129"/>
      <c r="K34" s="16">
        <v>7.4</v>
      </c>
      <c r="L34" s="16">
        <f t="shared" si="0"/>
        <v>214.60000000000002</v>
      </c>
      <c r="M34" s="128" t="s">
        <v>22</v>
      </c>
      <c r="N34" s="129"/>
      <c r="O34" s="128" t="s">
        <v>22</v>
      </c>
      <c r="P34" s="129"/>
      <c r="Q34" s="22">
        <v>8.48</v>
      </c>
      <c r="R34" s="21">
        <f t="shared" si="1"/>
        <v>245.92000000000002</v>
      </c>
    </row>
    <row r="35" spans="1:18" s="17" customFormat="1" ht="29.25" customHeight="1" x14ac:dyDescent="0.2">
      <c r="A35" s="12">
        <v>25</v>
      </c>
      <c r="B35" s="13" t="s">
        <v>50</v>
      </c>
      <c r="C35" s="14" t="s">
        <v>21</v>
      </c>
      <c r="D35" s="15">
        <v>17</v>
      </c>
      <c r="E35" s="128" t="s">
        <v>22</v>
      </c>
      <c r="F35" s="129"/>
      <c r="G35" s="128" t="s">
        <v>22</v>
      </c>
      <c r="H35" s="129"/>
      <c r="I35" s="128" t="s">
        <v>22</v>
      </c>
      <c r="J35" s="129"/>
      <c r="K35" s="16">
        <v>12.9</v>
      </c>
      <c r="L35" s="16">
        <f t="shared" si="0"/>
        <v>219.3</v>
      </c>
      <c r="M35" s="128" t="s">
        <v>22</v>
      </c>
      <c r="N35" s="129"/>
      <c r="O35" s="128" t="s">
        <v>22</v>
      </c>
      <c r="P35" s="129"/>
      <c r="Q35" s="22">
        <v>13.3</v>
      </c>
      <c r="R35" s="21">
        <f t="shared" si="1"/>
        <v>226.10000000000002</v>
      </c>
    </row>
    <row r="36" spans="1:18" s="17" customFormat="1" ht="29.25" customHeight="1" x14ac:dyDescent="0.2">
      <c r="A36" s="12">
        <v>26</v>
      </c>
      <c r="B36" s="13" t="s">
        <v>51</v>
      </c>
      <c r="C36" s="14" t="s">
        <v>21</v>
      </c>
      <c r="D36" s="15">
        <v>6</v>
      </c>
      <c r="E36" s="128" t="s">
        <v>22</v>
      </c>
      <c r="F36" s="129"/>
      <c r="G36" s="128" t="s">
        <v>22</v>
      </c>
      <c r="H36" s="129"/>
      <c r="I36" s="128" t="s">
        <v>22</v>
      </c>
      <c r="J36" s="129"/>
      <c r="K36" s="16">
        <v>12.9</v>
      </c>
      <c r="L36" s="16">
        <f t="shared" si="0"/>
        <v>77.400000000000006</v>
      </c>
      <c r="M36" s="128" t="s">
        <v>22</v>
      </c>
      <c r="N36" s="129"/>
      <c r="O36" s="128" t="s">
        <v>22</v>
      </c>
      <c r="P36" s="129"/>
      <c r="Q36" s="22">
        <v>13.3</v>
      </c>
      <c r="R36" s="21">
        <f t="shared" si="1"/>
        <v>79.800000000000011</v>
      </c>
    </row>
    <row r="37" spans="1:18" s="17" customFormat="1" ht="20.25" customHeight="1" x14ac:dyDescent="0.2">
      <c r="A37" s="12">
        <v>27</v>
      </c>
      <c r="B37" s="13" t="s">
        <v>52</v>
      </c>
      <c r="C37" s="14" t="s">
        <v>21</v>
      </c>
      <c r="D37" s="15">
        <v>29</v>
      </c>
      <c r="E37" s="128" t="s">
        <v>22</v>
      </c>
      <c r="F37" s="129"/>
      <c r="G37" s="128" t="s">
        <v>22</v>
      </c>
      <c r="H37" s="129"/>
      <c r="I37" s="128" t="s">
        <v>22</v>
      </c>
      <c r="J37" s="129"/>
      <c r="K37" s="16">
        <v>4.7</v>
      </c>
      <c r="L37" s="16">
        <f t="shared" si="0"/>
        <v>136.30000000000001</v>
      </c>
      <c r="M37" s="128" t="s">
        <v>22</v>
      </c>
      <c r="N37" s="129"/>
      <c r="O37" s="128" t="s">
        <v>22</v>
      </c>
      <c r="P37" s="129"/>
      <c r="Q37" s="22">
        <v>7.22</v>
      </c>
      <c r="R37" s="21">
        <f t="shared" si="1"/>
        <v>209.38</v>
      </c>
    </row>
    <row r="38" spans="1:18" s="17" customFormat="1" ht="20.25" customHeight="1" x14ac:dyDescent="0.2">
      <c r="A38" s="12">
        <v>28</v>
      </c>
      <c r="B38" s="13" t="s">
        <v>53</v>
      </c>
      <c r="C38" s="14" t="s">
        <v>21</v>
      </c>
      <c r="D38" s="15">
        <v>6</v>
      </c>
      <c r="E38" s="128" t="s">
        <v>22</v>
      </c>
      <c r="F38" s="129"/>
      <c r="G38" s="128" t="s">
        <v>22</v>
      </c>
      <c r="H38" s="129"/>
      <c r="I38" s="128" t="s">
        <v>22</v>
      </c>
      <c r="J38" s="129"/>
      <c r="K38" s="128" t="s">
        <v>22</v>
      </c>
      <c r="L38" s="129"/>
      <c r="M38" s="128" t="s">
        <v>22</v>
      </c>
      <c r="N38" s="129"/>
      <c r="O38" s="128" t="s">
        <v>22</v>
      </c>
      <c r="P38" s="129"/>
      <c r="Q38" s="16">
        <v>32.880000000000003</v>
      </c>
      <c r="R38" s="19">
        <f t="shared" si="1"/>
        <v>197.28000000000003</v>
      </c>
    </row>
    <row r="39" spans="1:18" s="17" customFormat="1" ht="20.25" customHeight="1" x14ac:dyDescent="0.2">
      <c r="A39" s="12">
        <v>29</v>
      </c>
      <c r="B39" s="13" t="s">
        <v>54</v>
      </c>
      <c r="C39" s="14" t="s">
        <v>21</v>
      </c>
      <c r="D39" s="15">
        <v>15</v>
      </c>
      <c r="E39" s="128" t="s">
        <v>22</v>
      </c>
      <c r="F39" s="129"/>
      <c r="G39" s="128" t="s">
        <v>22</v>
      </c>
      <c r="H39" s="129"/>
      <c r="I39" s="128" t="s">
        <v>22</v>
      </c>
      <c r="J39" s="129"/>
      <c r="K39" s="128" t="s">
        <v>22</v>
      </c>
      <c r="L39" s="129"/>
      <c r="M39" s="16">
        <v>5.9</v>
      </c>
      <c r="N39" s="16">
        <f t="shared" si="2"/>
        <v>88.5</v>
      </c>
      <c r="O39" s="128" t="s">
        <v>22</v>
      </c>
      <c r="P39" s="129"/>
      <c r="Q39" s="22">
        <v>7.15</v>
      </c>
      <c r="R39" s="21">
        <f t="shared" si="1"/>
        <v>107.25</v>
      </c>
    </row>
    <row r="40" spans="1:18" s="17" customFormat="1" ht="29.25" customHeight="1" x14ac:dyDescent="0.2">
      <c r="A40" s="12">
        <v>30</v>
      </c>
      <c r="B40" s="13" t="s">
        <v>55</v>
      </c>
      <c r="C40" s="14" t="s">
        <v>21</v>
      </c>
      <c r="D40" s="15">
        <v>9</v>
      </c>
      <c r="E40" s="128" t="s">
        <v>22</v>
      </c>
      <c r="F40" s="129"/>
      <c r="G40" s="128" t="s">
        <v>22</v>
      </c>
      <c r="H40" s="129"/>
      <c r="I40" s="128" t="s">
        <v>22</v>
      </c>
      <c r="J40" s="129"/>
      <c r="K40" s="22">
        <v>72.2</v>
      </c>
      <c r="L40" s="22">
        <f t="shared" si="0"/>
        <v>649.80000000000007</v>
      </c>
      <c r="M40" s="16">
        <v>57</v>
      </c>
      <c r="N40" s="16">
        <f t="shared" si="2"/>
        <v>513</v>
      </c>
      <c r="O40" s="128" t="s">
        <v>22</v>
      </c>
      <c r="P40" s="129"/>
      <c r="Q40" s="22">
        <v>85.4</v>
      </c>
      <c r="R40" s="21">
        <f t="shared" si="1"/>
        <v>768.6</v>
      </c>
    </row>
    <row r="41" spans="1:18" s="17" customFormat="1" ht="20.25" customHeight="1" x14ac:dyDescent="0.2">
      <c r="A41" s="12">
        <v>31</v>
      </c>
      <c r="B41" s="13" t="s">
        <v>56</v>
      </c>
      <c r="C41" s="14" t="s">
        <v>21</v>
      </c>
      <c r="D41" s="15">
        <v>29</v>
      </c>
      <c r="E41" s="128" t="s">
        <v>22</v>
      </c>
      <c r="F41" s="129"/>
      <c r="G41" s="128" t="s">
        <v>22</v>
      </c>
      <c r="H41" s="129"/>
      <c r="I41" s="128" t="s">
        <v>22</v>
      </c>
      <c r="J41" s="129"/>
      <c r="K41" s="139" t="s">
        <v>41</v>
      </c>
      <c r="L41" s="140"/>
      <c r="M41" s="22">
        <v>7.9</v>
      </c>
      <c r="N41" s="22">
        <f t="shared" si="2"/>
        <v>229.10000000000002</v>
      </c>
      <c r="O41" s="128" t="s">
        <v>22</v>
      </c>
      <c r="P41" s="129"/>
      <c r="Q41" s="16">
        <v>3.89</v>
      </c>
      <c r="R41" s="19">
        <f t="shared" si="1"/>
        <v>112.81</v>
      </c>
    </row>
    <row r="42" spans="1:18" s="17" customFormat="1" ht="20.25" customHeight="1" x14ac:dyDescent="0.2">
      <c r="A42" s="12">
        <v>32</v>
      </c>
      <c r="B42" s="13" t="s">
        <v>57</v>
      </c>
      <c r="C42" s="14" t="s">
        <v>21</v>
      </c>
      <c r="D42" s="15">
        <v>29</v>
      </c>
      <c r="E42" s="128" t="s">
        <v>22</v>
      </c>
      <c r="F42" s="129"/>
      <c r="G42" s="128" t="s">
        <v>22</v>
      </c>
      <c r="H42" s="129"/>
      <c r="I42" s="128" t="s">
        <v>22</v>
      </c>
      <c r="J42" s="129"/>
      <c r="K42" s="22">
        <v>6.99</v>
      </c>
      <c r="L42" s="22">
        <f t="shared" si="0"/>
        <v>202.71</v>
      </c>
      <c r="M42" s="22">
        <v>14.4</v>
      </c>
      <c r="N42" s="22">
        <f t="shared" si="2"/>
        <v>417.6</v>
      </c>
      <c r="O42" s="128" t="s">
        <v>22</v>
      </c>
      <c r="P42" s="129"/>
      <c r="Q42" s="16">
        <v>6.53</v>
      </c>
      <c r="R42" s="19">
        <f t="shared" si="1"/>
        <v>189.37</v>
      </c>
    </row>
    <row r="43" spans="1:18" s="17" customFormat="1" ht="20.25" customHeight="1" x14ac:dyDescent="0.2">
      <c r="A43" s="12">
        <v>33</v>
      </c>
      <c r="B43" s="13" t="s">
        <v>58</v>
      </c>
      <c r="C43" s="14" t="s">
        <v>21</v>
      </c>
      <c r="D43" s="15">
        <v>2900</v>
      </c>
      <c r="E43" s="128" t="s">
        <v>22</v>
      </c>
      <c r="F43" s="129"/>
      <c r="G43" s="128" t="s">
        <v>22</v>
      </c>
      <c r="H43" s="129"/>
      <c r="I43" s="128" t="s">
        <v>22</v>
      </c>
      <c r="J43" s="129"/>
      <c r="K43" s="22">
        <v>1.22</v>
      </c>
      <c r="L43" s="22">
        <f t="shared" si="0"/>
        <v>3538</v>
      </c>
      <c r="M43" s="16">
        <v>0.98</v>
      </c>
      <c r="N43" s="16">
        <f t="shared" si="2"/>
        <v>2842</v>
      </c>
      <c r="O43" s="128" t="s">
        <v>22</v>
      </c>
      <c r="P43" s="129"/>
      <c r="Q43" s="20">
        <v>0.98050000000000004</v>
      </c>
      <c r="R43" s="21">
        <f t="shared" si="1"/>
        <v>2843.4500000000003</v>
      </c>
    </row>
    <row r="44" spans="1:18" s="17" customFormat="1" ht="20.25" customHeight="1" x14ac:dyDescent="0.2">
      <c r="A44" s="12">
        <v>34</v>
      </c>
      <c r="B44" s="13" t="s">
        <v>59</v>
      </c>
      <c r="C44" s="14" t="s">
        <v>21</v>
      </c>
      <c r="D44" s="15">
        <v>170</v>
      </c>
      <c r="E44" s="128" t="s">
        <v>22</v>
      </c>
      <c r="F44" s="129"/>
      <c r="G44" s="128" t="s">
        <v>22</v>
      </c>
      <c r="H44" s="129"/>
      <c r="I44" s="128" t="s">
        <v>22</v>
      </c>
      <c r="J44" s="129"/>
      <c r="K44" s="22">
        <v>1.35</v>
      </c>
      <c r="L44" s="22">
        <f t="shared" si="0"/>
        <v>229.50000000000003</v>
      </c>
      <c r="M44" s="16">
        <v>1.1399999999999999</v>
      </c>
      <c r="N44" s="16">
        <f t="shared" si="2"/>
        <v>193.79999999999998</v>
      </c>
      <c r="O44" s="128" t="s">
        <v>22</v>
      </c>
      <c r="P44" s="129"/>
      <c r="Q44" s="20">
        <v>1.1476</v>
      </c>
      <c r="R44" s="21">
        <f t="shared" si="1"/>
        <v>195.09199999999998</v>
      </c>
    </row>
    <row r="45" spans="1:18" s="17" customFormat="1" ht="43.5" customHeight="1" x14ac:dyDescent="0.2">
      <c r="A45" s="12">
        <v>35</v>
      </c>
      <c r="B45" s="13" t="s">
        <v>60</v>
      </c>
      <c r="C45" s="14" t="s">
        <v>21</v>
      </c>
      <c r="D45" s="15">
        <v>23</v>
      </c>
      <c r="E45" s="128" t="s">
        <v>22</v>
      </c>
      <c r="F45" s="129"/>
      <c r="G45" s="128" t="s">
        <v>22</v>
      </c>
      <c r="H45" s="129"/>
      <c r="I45" s="128" t="s">
        <v>22</v>
      </c>
      <c r="J45" s="129"/>
      <c r="K45" s="16">
        <v>354.2</v>
      </c>
      <c r="L45" s="16">
        <f t="shared" si="0"/>
        <v>8146.5999999999995</v>
      </c>
      <c r="M45" s="128" t="s">
        <v>22</v>
      </c>
      <c r="N45" s="129"/>
      <c r="O45" s="128" t="s">
        <v>22</v>
      </c>
      <c r="P45" s="129"/>
      <c r="Q45" s="128" t="s">
        <v>22</v>
      </c>
      <c r="R45" s="130"/>
    </row>
    <row r="46" spans="1:18" s="17" customFormat="1" ht="27.75" customHeight="1" x14ac:dyDescent="0.2">
      <c r="A46" s="12">
        <v>36</v>
      </c>
      <c r="B46" s="13" t="s">
        <v>61</v>
      </c>
      <c r="C46" s="14" t="s">
        <v>21</v>
      </c>
      <c r="D46" s="15">
        <v>29</v>
      </c>
      <c r="E46" s="128" t="s">
        <v>22</v>
      </c>
      <c r="F46" s="129"/>
      <c r="G46" s="128" t="s">
        <v>22</v>
      </c>
      <c r="H46" s="129"/>
      <c r="I46" s="128" t="s">
        <v>22</v>
      </c>
      <c r="J46" s="129"/>
      <c r="K46" s="128" t="s">
        <v>22</v>
      </c>
      <c r="L46" s="129"/>
      <c r="M46" s="128" t="s">
        <v>22</v>
      </c>
      <c r="N46" s="129"/>
      <c r="O46" s="128" t="s">
        <v>22</v>
      </c>
      <c r="P46" s="129"/>
      <c r="Q46" s="16">
        <v>14.7</v>
      </c>
      <c r="R46" s="19">
        <f t="shared" si="1"/>
        <v>426.29999999999995</v>
      </c>
    </row>
    <row r="47" spans="1:18" s="17" customFormat="1" ht="29.25" customHeight="1" x14ac:dyDescent="0.2">
      <c r="A47" s="12">
        <v>37</v>
      </c>
      <c r="B47" s="13" t="s">
        <v>62</v>
      </c>
      <c r="C47" s="14" t="s">
        <v>21</v>
      </c>
      <c r="D47" s="15">
        <v>116</v>
      </c>
      <c r="E47" s="128" t="s">
        <v>22</v>
      </c>
      <c r="F47" s="129"/>
      <c r="G47" s="128" t="s">
        <v>22</v>
      </c>
      <c r="H47" s="129"/>
      <c r="I47" s="128" t="s">
        <v>22</v>
      </c>
      <c r="J47" s="129"/>
      <c r="K47" s="16">
        <v>13.7</v>
      </c>
      <c r="L47" s="16">
        <f t="shared" si="0"/>
        <v>1589.1999999999998</v>
      </c>
      <c r="M47" s="139" t="s">
        <v>41</v>
      </c>
      <c r="N47" s="140"/>
      <c r="O47" s="128" t="s">
        <v>22</v>
      </c>
      <c r="P47" s="129"/>
      <c r="Q47" s="22">
        <v>16.72</v>
      </c>
      <c r="R47" s="21">
        <f t="shared" si="1"/>
        <v>1939.52</v>
      </c>
    </row>
    <row r="48" spans="1:18" s="17" customFormat="1" ht="20.25" customHeight="1" x14ac:dyDescent="0.2">
      <c r="A48" s="12">
        <v>38</v>
      </c>
      <c r="B48" s="13" t="s">
        <v>63</v>
      </c>
      <c r="C48" s="14" t="s">
        <v>21</v>
      </c>
      <c r="D48" s="15">
        <v>145</v>
      </c>
      <c r="E48" s="128" t="s">
        <v>22</v>
      </c>
      <c r="F48" s="129"/>
      <c r="G48" s="128" t="s">
        <v>22</v>
      </c>
      <c r="H48" s="129"/>
      <c r="I48" s="128" t="s">
        <v>22</v>
      </c>
      <c r="J48" s="129"/>
      <c r="K48" s="128" t="s">
        <v>22</v>
      </c>
      <c r="L48" s="129"/>
      <c r="M48" s="22">
        <v>4.7</v>
      </c>
      <c r="N48" s="22">
        <f t="shared" si="2"/>
        <v>681.5</v>
      </c>
      <c r="O48" s="128" t="s">
        <v>22</v>
      </c>
      <c r="P48" s="129"/>
      <c r="Q48" s="16">
        <v>4.4400000000000004</v>
      </c>
      <c r="R48" s="19">
        <f t="shared" si="1"/>
        <v>643.80000000000007</v>
      </c>
    </row>
    <row r="49" spans="1:18" s="17" customFormat="1" ht="20.25" customHeight="1" x14ac:dyDescent="0.2">
      <c r="A49" s="12">
        <v>39</v>
      </c>
      <c r="B49" s="13" t="s">
        <v>64</v>
      </c>
      <c r="C49" s="14" t="s">
        <v>21</v>
      </c>
      <c r="D49" s="15">
        <v>145</v>
      </c>
      <c r="E49" s="128" t="s">
        <v>22</v>
      </c>
      <c r="F49" s="129"/>
      <c r="G49" s="128" t="s">
        <v>22</v>
      </c>
      <c r="H49" s="129"/>
      <c r="I49" s="128" t="s">
        <v>22</v>
      </c>
      <c r="J49" s="129"/>
      <c r="K49" s="16">
        <v>2.99</v>
      </c>
      <c r="L49" s="16">
        <f t="shared" si="0"/>
        <v>433.55</v>
      </c>
      <c r="M49" s="22">
        <v>3.15</v>
      </c>
      <c r="N49" s="22">
        <f t="shared" si="2"/>
        <v>456.75</v>
      </c>
      <c r="O49" s="128" t="s">
        <v>22</v>
      </c>
      <c r="P49" s="129"/>
      <c r="Q49" s="139" t="s">
        <v>41</v>
      </c>
      <c r="R49" s="142"/>
    </row>
    <row r="50" spans="1:18" s="17" customFormat="1" ht="29.25" customHeight="1" x14ac:dyDescent="0.2">
      <c r="A50" s="12">
        <v>40</v>
      </c>
      <c r="B50" s="13" t="s">
        <v>65</v>
      </c>
      <c r="C50" s="14" t="s">
        <v>21</v>
      </c>
      <c r="D50" s="15">
        <v>17</v>
      </c>
      <c r="E50" s="128" t="s">
        <v>22</v>
      </c>
      <c r="F50" s="129"/>
      <c r="G50" s="128" t="s">
        <v>22</v>
      </c>
      <c r="H50" s="129"/>
      <c r="I50" s="128" t="s">
        <v>22</v>
      </c>
      <c r="J50" s="129"/>
      <c r="K50" s="16">
        <v>18.8</v>
      </c>
      <c r="L50" s="16">
        <f t="shared" si="0"/>
        <v>319.60000000000002</v>
      </c>
      <c r="M50" s="128" t="s">
        <v>22</v>
      </c>
      <c r="N50" s="129"/>
      <c r="O50" s="128" t="s">
        <v>22</v>
      </c>
      <c r="P50" s="129"/>
      <c r="Q50" s="139" t="s">
        <v>41</v>
      </c>
      <c r="R50" s="142"/>
    </row>
    <row r="51" spans="1:18" s="17" customFormat="1" ht="29.25" customHeight="1" x14ac:dyDescent="0.2">
      <c r="A51" s="23">
        <v>41</v>
      </c>
      <c r="B51" s="24" t="s">
        <v>66</v>
      </c>
      <c r="C51" s="25" t="s">
        <v>21</v>
      </c>
      <c r="D51" s="26">
        <v>6</v>
      </c>
      <c r="E51" s="131" t="s">
        <v>22</v>
      </c>
      <c r="F51" s="132"/>
      <c r="G51" s="131" t="s">
        <v>22</v>
      </c>
      <c r="H51" s="132"/>
      <c r="I51" s="131" t="s">
        <v>22</v>
      </c>
      <c r="J51" s="132"/>
      <c r="K51" s="131" t="s">
        <v>22</v>
      </c>
      <c r="L51" s="132"/>
      <c r="M51" s="131" t="s">
        <v>22</v>
      </c>
      <c r="N51" s="132"/>
      <c r="O51" s="131" t="s">
        <v>22</v>
      </c>
      <c r="P51" s="132"/>
      <c r="Q51" s="131" t="s">
        <v>22</v>
      </c>
      <c r="R51" s="133"/>
    </row>
    <row r="52" spans="1:18" s="17" customFormat="1" ht="27.75" customHeight="1" x14ac:dyDescent="0.2">
      <c r="A52" s="12">
        <v>42</v>
      </c>
      <c r="B52" s="13" t="s">
        <v>67</v>
      </c>
      <c r="C52" s="14" t="s">
        <v>68</v>
      </c>
      <c r="D52" s="15">
        <v>3</v>
      </c>
      <c r="E52" s="128" t="s">
        <v>22</v>
      </c>
      <c r="F52" s="129"/>
      <c r="G52" s="128" t="s">
        <v>22</v>
      </c>
      <c r="H52" s="129"/>
      <c r="I52" s="128" t="s">
        <v>22</v>
      </c>
      <c r="J52" s="129"/>
      <c r="K52" s="128" t="s">
        <v>22</v>
      </c>
      <c r="L52" s="129"/>
      <c r="M52" s="128" t="s">
        <v>22</v>
      </c>
      <c r="N52" s="129"/>
      <c r="O52" s="128" t="s">
        <v>22</v>
      </c>
      <c r="P52" s="129"/>
      <c r="Q52" s="16">
        <v>43.21</v>
      </c>
      <c r="R52" s="19">
        <f t="shared" si="1"/>
        <v>129.63</v>
      </c>
    </row>
    <row r="53" spans="1:18" s="17" customFormat="1" ht="20.25" customHeight="1" x14ac:dyDescent="0.2">
      <c r="A53" s="23">
        <v>43</v>
      </c>
      <c r="B53" s="24" t="s">
        <v>69</v>
      </c>
      <c r="C53" s="25" t="s">
        <v>70</v>
      </c>
      <c r="D53" s="26">
        <v>16</v>
      </c>
      <c r="E53" s="131" t="s">
        <v>22</v>
      </c>
      <c r="F53" s="132"/>
      <c r="G53" s="131" t="s">
        <v>22</v>
      </c>
      <c r="H53" s="132"/>
      <c r="I53" s="131" t="s">
        <v>22</v>
      </c>
      <c r="J53" s="132"/>
      <c r="K53" s="131" t="s">
        <v>22</v>
      </c>
      <c r="L53" s="132"/>
      <c r="M53" s="131" t="s">
        <v>22</v>
      </c>
      <c r="N53" s="132"/>
      <c r="O53" s="131" t="s">
        <v>22</v>
      </c>
      <c r="P53" s="132"/>
      <c r="Q53" s="137" t="s">
        <v>41</v>
      </c>
      <c r="R53" s="138"/>
    </row>
    <row r="54" spans="1:18" s="17" customFormat="1" ht="68.25" customHeight="1" x14ac:dyDescent="0.2">
      <c r="A54" s="12">
        <v>44</v>
      </c>
      <c r="B54" s="13" t="s">
        <v>71</v>
      </c>
      <c r="C54" s="14" t="s">
        <v>68</v>
      </c>
      <c r="D54" s="15">
        <v>1073</v>
      </c>
      <c r="E54" s="128" t="s">
        <v>22</v>
      </c>
      <c r="F54" s="129"/>
      <c r="G54" s="128" t="s">
        <v>22</v>
      </c>
      <c r="H54" s="129"/>
      <c r="I54" s="128" t="s">
        <v>22</v>
      </c>
      <c r="J54" s="129"/>
      <c r="K54" s="139" t="s">
        <v>41</v>
      </c>
      <c r="L54" s="140"/>
      <c r="M54" s="16">
        <v>50.7</v>
      </c>
      <c r="N54" s="16">
        <f t="shared" si="2"/>
        <v>54401.100000000006</v>
      </c>
      <c r="O54" s="22">
        <v>56.29</v>
      </c>
      <c r="P54" s="22">
        <f t="shared" ref="P54:P55" si="3">O54*D54</f>
        <v>60399.17</v>
      </c>
      <c r="Q54" s="22">
        <v>55.57</v>
      </c>
      <c r="R54" s="21">
        <f t="shared" si="1"/>
        <v>59626.61</v>
      </c>
    </row>
    <row r="55" spans="1:18" s="17" customFormat="1" ht="66.75" customHeight="1" x14ac:dyDescent="0.2">
      <c r="A55" s="12">
        <v>45</v>
      </c>
      <c r="B55" s="13" t="s">
        <v>72</v>
      </c>
      <c r="C55" s="14" t="s">
        <v>68</v>
      </c>
      <c r="D55" s="15">
        <v>87</v>
      </c>
      <c r="E55" s="128" t="s">
        <v>22</v>
      </c>
      <c r="F55" s="129"/>
      <c r="G55" s="128" t="s">
        <v>22</v>
      </c>
      <c r="H55" s="129"/>
      <c r="I55" s="128" t="s">
        <v>22</v>
      </c>
      <c r="J55" s="129"/>
      <c r="K55" s="128" t="s">
        <v>22</v>
      </c>
      <c r="L55" s="129"/>
      <c r="M55" s="16">
        <v>70.400000000000006</v>
      </c>
      <c r="N55" s="16">
        <f t="shared" si="2"/>
        <v>6124.8</v>
      </c>
      <c r="O55" s="22">
        <v>73.12</v>
      </c>
      <c r="P55" s="22">
        <f t="shared" si="3"/>
        <v>6361.4400000000005</v>
      </c>
      <c r="Q55" s="128" t="s">
        <v>22</v>
      </c>
      <c r="R55" s="130"/>
    </row>
    <row r="56" spans="1:18" s="17" customFormat="1" ht="29.25" customHeight="1" x14ac:dyDescent="0.2">
      <c r="A56" s="12">
        <v>46</v>
      </c>
      <c r="B56" s="13" t="s">
        <v>73</v>
      </c>
      <c r="C56" s="14" t="s">
        <v>70</v>
      </c>
      <c r="D56" s="15">
        <v>290</v>
      </c>
      <c r="E56" s="128" t="s">
        <v>22</v>
      </c>
      <c r="F56" s="129"/>
      <c r="G56" s="128" t="s">
        <v>22</v>
      </c>
      <c r="H56" s="129"/>
      <c r="I56" s="128" t="s">
        <v>22</v>
      </c>
      <c r="J56" s="129"/>
      <c r="K56" s="128" t="s">
        <v>22</v>
      </c>
      <c r="L56" s="129"/>
      <c r="M56" s="128" t="s">
        <v>22</v>
      </c>
      <c r="N56" s="129"/>
      <c r="O56" s="128" t="s">
        <v>22</v>
      </c>
      <c r="P56" s="129"/>
      <c r="Q56" s="16">
        <v>1.87</v>
      </c>
      <c r="R56" s="19">
        <f t="shared" si="1"/>
        <v>542.30000000000007</v>
      </c>
    </row>
    <row r="57" spans="1:18" s="17" customFormat="1" ht="20.25" customHeight="1" x14ac:dyDescent="0.2">
      <c r="A57" s="12">
        <v>47</v>
      </c>
      <c r="B57" s="13" t="s">
        <v>74</v>
      </c>
      <c r="C57" s="14" t="s">
        <v>75</v>
      </c>
      <c r="D57" s="15">
        <v>3</v>
      </c>
      <c r="E57" s="128" t="s">
        <v>22</v>
      </c>
      <c r="F57" s="129"/>
      <c r="G57" s="128" t="s">
        <v>22</v>
      </c>
      <c r="H57" s="129"/>
      <c r="I57" s="128" t="s">
        <v>22</v>
      </c>
      <c r="J57" s="129"/>
      <c r="K57" s="22">
        <v>950</v>
      </c>
      <c r="L57" s="22">
        <f t="shared" si="0"/>
        <v>2850</v>
      </c>
      <c r="M57" s="128" t="s">
        <v>22</v>
      </c>
      <c r="N57" s="129"/>
      <c r="O57" s="128" t="s">
        <v>22</v>
      </c>
      <c r="P57" s="129"/>
      <c r="Q57" s="16">
        <v>430.53</v>
      </c>
      <c r="R57" s="19">
        <f t="shared" si="1"/>
        <v>1291.5899999999999</v>
      </c>
    </row>
    <row r="58" spans="1:18" s="17" customFormat="1" ht="39.75" customHeight="1" x14ac:dyDescent="0.2">
      <c r="A58" s="12">
        <v>48</v>
      </c>
      <c r="B58" s="13" t="s">
        <v>76</v>
      </c>
      <c r="C58" s="14" t="s">
        <v>77</v>
      </c>
      <c r="D58" s="15">
        <v>2610</v>
      </c>
      <c r="E58" s="128" t="s">
        <v>22</v>
      </c>
      <c r="F58" s="129"/>
      <c r="G58" s="128" t="s">
        <v>22</v>
      </c>
      <c r="H58" s="129"/>
      <c r="I58" s="128" t="s">
        <v>22</v>
      </c>
      <c r="J58" s="129"/>
      <c r="K58" s="16">
        <v>0.32</v>
      </c>
      <c r="L58" s="16">
        <f t="shared" si="0"/>
        <v>835.2</v>
      </c>
      <c r="M58" s="128" t="s">
        <v>22</v>
      </c>
      <c r="N58" s="129"/>
      <c r="O58" s="128" t="s">
        <v>22</v>
      </c>
      <c r="P58" s="129"/>
      <c r="Q58" s="20">
        <v>0.35020000000000001</v>
      </c>
      <c r="R58" s="21">
        <f>Q58*D58</f>
        <v>914.02200000000005</v>
      </c>
    </row>
    <row r="59" spans="1:18" s="17" customFormat="1" ht="39.75" customHeight="1" x14ac:dyDescent="0.2">
      <c r="A59" s="12">
        <v>49</v>
      </c>
      <c r="B59" s="13" t="s">
        <v>78</v>
      </c>
      <c r="C59" s="14" t="s">
        <v>79</v>
      </c>
      <c r="D59" s="15">
        <v>870</v>
      </c>
      <c r="E59" s="128" t="s">
        <v>22</v>
      </c>
      <c r="F59" s="129"/>
      <c r="G59" s="128" t="s">
        <v>22</v>
      </c>
      <c r="H59" s="129"/>
      <c r="I59" s="128" t="s">
        <v>22</v>
      </c>
      <c r="J59" s="129"/>
      <c r="K59" s="16">
        <v>0.46</v>
      </c>
      <c r="L59" s="16">
        <f t="shared" si="0"/>
        <v>400.20000000000005</v>
      </c>
      <c r="M59" s="128" t="s">
        <v>22</v>
      </c>
      <c r="N59" s="129"/>
      <c r="O59" s="128" t="s">
        <v>22</v>
      </c>
      <c r="P59" s="129"/>
      <c r="Q59" s="128" t="s">
        <v>22</v>
      </c>
      <c r="R59" s="130"/>
    </row>
    <row r="60" spans="1:18" s="17" customFormat="1" ht="29.25" customHeight="1" x14ac:dyDescent="0.2">
      <c r="A60" s="12">
        <v>50</v>
      </c>
      <c r="B60" s="13" t="s">
        <v>80</v>
      </c>
      <c r="C60" s="14" t="s">
        <v>81</v>
      </c>
      <c r="D60" s="15">
        <v>232</v>
      </c>
      <c r="E60" s="128" t="s">
        <v>22</v>
      </c>
      <c r="F60" s="129"/>
      <c r="G60" s="128" t="s">
        <v>22</v>
      </c>
      <c r="H60" s="129"/>
      <c r="I60" s="128" t="s">
        <v>22</v>
      </c>
      <c r="J60" s="129"/>
      <c r="K60" s="22">
        <v>3.52</v>
      </c>
      <c r="L60" s="22">
        <f t="shared" si="0"/>
        <v>816.64</v>
      </c>
      <c r="M60" s="16">
        <v>3.44</v>
      </c>
      <c r="N60" s="16">
        <f t="shared" si="2"/>
        <v>798.08</v>
      </c>
      <c r="O60" s="128" t="s">
        <v>22</v>
      </c>
      <c r="P60" s="129"/>
      <c r="Q60" s="20">
        <v>4.0152000000000001</v>
      </c>
      <c r="R60" s="21">
        <f>Q60*D60</f>
        <v>931.52639999999997</v>
      </c>
    </row>
    <row r="61" spans="1:18" s="17" customFormat="1" ht="29.25" customHeight="1" x14ac:dyDescent="0.2">
      <c r="A61" s="12">
        <v>51</v>
      </c>
      <c r="B61" s="13" t="s">
        <v>82</v>
      </c>
      <c r="C61" s="14" t="s">
        <v>81</v>
      </c>
      <c r="D61" s="15">
        <v>232</v>
      </c>
      <c r="E61" s="128" t="s">
        <v>22</v>
      </c>
      <c r="F61" s="129"/>
      <c r="G61" s="128" t="s">
        <v>22</v>
      </c>
      <c r="H61" s="129"/>
      <c r="I61" s="128" t="s">
        <v>22</v>
      </c>
      <c r="J61" s="129"/>
      <c r="K61" s="22">
        <v>3.52</v>
      </c>
      <c r="L61" s="22">
        <f t="shared" si="0"/>
        <v>816.64</v>
      </c>
      <c r="M61" s="16">
        <v>3.44</v>
      </c>
      <c r="N61" s="16">
        <f t="shared" si="2"/>
        <v>798.08</v>
      </c>
      <c r="O61" s="128" t="s">
        <v>22</v>
      </c>
      <c r="P61" s="129"/>
      <c r="Q61" s="20">
        <v>4.7215999999999996</v>
      </c>
      <c r="R61" s="21">
        <f>Q61*D61</f>
        <v>1095.4112</v>
      </c>
    </row>
    <row r="62" spans="1:18" s="17" customFormat="1" ht="29.25" customHeight="1" x14ac:dyDescent="0.2">
      <c r="A62" s="12">
        <v>52</v>
      </c>
      <c r="B62" s="13" t="s">
        <v>83</v>
      </c>
      <c r="C62" s="14" t="s">
        <v>81</v>
      </c>
      <c r="D62" s="15">
        <v>58</v>
      </c>
      <c r="E62" s="128" t="s">
        <v>22</v>
      </c>
      <c r="F62" s="129"/>
      <c r="G62" s="128" t="s">
        <v>22</v>
      </c>
      <c r="H62" s="129"/>
      <c r="I62" s="128" t="s">
        <v>22</v>
      </c>
      <c r="J62" s="129"/>
      <c r="K62" s="16">
        <v>5.0999999999999996</v>
      </c>
      <c r="L62" s="16">
        <f t="shared" si="0"/>
        <v>295.79999999999995</v>
      </c>
      <c r="M62" s="128" t="s">
        <v>22</v>
      </c>
      <c r="N62" s="129"/>
      <c r="O62" s="128" t="s">
        <v>22</v>
      </c>
      <c r="P62" s="129"/>
      <c r="Q62" s="27">
        <v>5.6943999999999999</v>
      </c>
      <c r="R62" s="21">
        <f>Q62*D62</f>
        <v>330.27519999999998</v>
      </c>
    </row>
    <row r="63" spans="1:18" s="17" customFormat="1" ht="37.5" customHeight="1" x14ac:dyDescent="0.2">
      <c r="A63" s="12">
        <v>53</v>
      </c>
      <c r="B63" s="13" t="s">
        <v>84</v>
      </c>
      <c r="C63" s="14" t="s">
        <v>21</v>
      </c>
      <c r="D63" s="15">
        <v>6</v>
      </c>
      <c r="E63" s="128" t="s">
        <v>22</v>
      </c>
      <c r="F63" s="129"/>
      <c r="G63" s="128" t="s">
        <v>22</v>
      </c>
      <c r="H63" s="129"/>
      <c r="I63" s="128" t="s">
        <v>22</v>
      </c>
      <c r="J63" s="129"/>
      <c r="K63" s="22">
        <v>126.8</v>
      </c>
      <c r="L63" s="22">
        <f t="shared" si="0"/>
        <v>760.8</v>
      </c>
      <c r="M63" s="128" t="s">
        <v>22</v>
      </c>
      <c r="N63" s="129"/>
      <c r="O63" s="128" t="s">
        <v>22</v>
      </c>
      <c r="P63" s="129"/>
      <c r="Q63" s="16">
        <v>107.97</v>
      </c>
      <c r="R63" s="19">
        <f t="shared" si="1"/>
        <v>647.81999999999994</v>
      </c>
    </row>
    <row r="64" spans="1:18" s="17" customFormat="1" ht="51" customHeight="1" x14ac:dyDescent="0.2">
      <c r="A64" s="12">
        <v>54</v>
      </c>
      <c r="B64" s="13" t="s">
        <v>85</v>
      </c>
      <c r="C64" s="14" t="s">
        <v>21</v>
      </c>
      <c r="D64" s="15">
        <v>6</v>
      </c>
      <c r="E64" s="128" t="s">
        <v>22</v>
      </c>
      <c r="F64" s="129"/>
      <c r="G64" s="128" t="s">
        <v>22</v>
      </c>
      <c r="H64" s="129"/>
      <c r="I64" s="128" t="s">
        <v>22</v>
      </c>
      <c r="J64" s="129"/>
      <c r="K64" s="139" t="s">
        <v>41</v>
      </c>
      <c r="L64" s="140"/>
      <c r="M64" s="16">
        <v>83.3</v>
      </c>
      <c r="N64" s="16">
        <f t="shared" si="2"/>
        <v>499.79999999999995</v>
      </c>
      <c r="O64" s="128" t="s">
        <v>22</v>
      </c>
      <c r="P64" s="129"/>
      <c r="Q64" s="139" t="s">
        <v>41</v>
      </c>
      <c r="R64" s="142"/>
    </row>
    <row r="65" spans="1:18" s="17" customFormat="1" ht="27.75" customHeight="1" x14ac:dyDescent="0.2">
      <c r="A65" s="12">
        <v>55</v>
      </c>
      <c r="B65" s="13" t="s">
        <v>86</v>
      </c>
      <c r="C65" s="14" t="s">
        <v>21</v>
      </c>
      <c r="D65" s="15">
        <v>17</v>
      </c>
      <c r="E65" s="128" t="s">
        <v>22</v>
      </c>
      <c r="F65" s="129"/>
      <c r="G65" s="128" t="s">
        <v>22</v>
      </c>
      <c r="H65" s="129"/>
      <c r="I65" s="128" t="s">
        <v>22</v>
      </c>
      <c r="J65" s="129"/>
      <c r="K65" s="128" t="s">
        <v>22</v>
      </c>
      <c r="L65" s="129"/>
      <c r="M65" s="128" t="s">
        <v>22</v>
      </c>
      <c r="N65" s="129"/>
      <c r="O65" s="128" t="s">
        <v>22</v>
      </c>
      <c r="P65" s="129"/>
      <c r="Q65" s="16">
        <v>12.46</v>
      </c>
      <c r="R65" s="19">
        <f t="shared" si="1"/>
        <v>211.82000000000002</v>
      </c>
    </row>
    <row r="66" spans="1:18" s="17" customFormat="1" ht="25.5" customHeight="1" x14ac:dyDescent="0.2">
      <c r="A66" s="12">
        <v>56</v>
      </c>
      <c r="B66" s="13" t="s">
        <v>87</v>
      </c>
      <c r="C66" s="14" t="s">
        <v>68</v>
      </c>
      <c r="D66" s="15">
        <v>2</v>
      </c>
      <c r="E66" s="128" t="s">
        <v>22</v>
      </c>
      <c r="F66" s="129"/>
      <c r="G66" s="128" t="s">
        <v>22</v>
      </c>
      <c r="H66" s="129"/>
      <c r="I66" s="128" t="s">
        <v>22</v>
      </c>
      <c r="J66" s="129"/>
      <c r="K66" s="128" t="s">
        <v>22</v>
      </c>
      <c r="L66" s="129"/>
      <c r="M66" s="128" t="s">
        <v>22</v>
      </c>
      <c r="N66" s="129"/>
      <c r="O66" s="128" t="s">
        <v>22</v>
      </c>
      <c r="P66" s="129"/>
      <c r="Q66" s="16">
        <v>45.81</v>
      </c>
      <c r="R66" s="19">
        <f t="shared" si="1"/>
        <v>91.62</v>
      </c>
    </row>
    <row r="67" spans="1:18" s="17" customFormat="1" ht="20.25" customHeight="1" x14ac:dyDescent="0.2">
      <c r="A67" s="23">
        <v>57</v>
      </c>
      <c r="B67" s="24" t="s">
        <v>88</v>
      </c>
      <c r="C67" s="25" t="s">
        <v>21</v>
      </c>
      <c r="D67" s="26">
        <v>58</v>
      </c>
      <c r="E67" s="131" t="s">
        <v>22</v>
      </c>
      <c r="F67" s="132"/>
      <c r="G67" s="131" t="s">
        <v>22</v>
      </c>
      <c r="H67" s="132"/>
      <c r="I67" s="131" t="s">
        <v>22</v>
      </c>
      <c r="J67" s="132"/>
      <c r="K67" s="131" t="s">
        <v>22</v>
      </c>
      <c r="L67" s="132"/>
      <c r="M67" s="131" t="s">
        <v>22</v>
      </c>
      <c r="N67" s="132"/>
      <c r="O67" s="131" t="s">
        <v>22</v>
      </c>
      <c r="P67" s="132"/>
      <c r="Q67" s="28">
        <v>186.23</v>
      </c>
      <c r="R67" s="29">
        <f t="shared" si="1"/>
        <v>10801.34</v>
      </c>
    </row>
    <row r="68" spans="1:18" s="17" customFormat="1" ht="20.25" customHeight="1" x14ac:dyDescent="0.2">
      <c r="A68" s="23">
        <v>58</v>
      </c>
      <c r="B68" s="24" t="s">
        <v>89</v>
      </c>
      <c r="C68" s="25" t="s">
        <v>21</v>
      </c>
      <c r="D68" s="26">
        <v>59</v>
      </c>
      <c r="E68" s="131" t="s">
        <v>22</v>
      </c>
      <c r="F68" s="132"/>
      <c r="G68" s="131" t="s">
        <v>22</v>
      </c>
      <c r="H68" s="132"/>
      <c r="I68" s="131" t="s">
        <v>22</v>
      </c>
      <c r="J68" s="132"/>
      <c r="K68" s="131" t="s">
        <v>22</v>
      </c>
      <c r="L68" s="132"/>
      <c r="M68" s="131" t="s">
        <v>22</v>
      </c>
      <c r="N68" s="132"/>
      <c r="O68" s="131" t="s">
        <v>22</v>
      </c>
      <c r="P68" s="132"/>
      <c r="Q68" s="28">
        <v>140.12</v>
      </c>
      <c r="R68" s="29">
        <f t="shared" si="1"/>
        <v>8267.08</v>
      </c>
    </row>
    <row r="69" spans="1:18" s="17" customFormat="1" ht="20.25" customHeight="1" x14ac:dyDescent="0.2">
      <c r="A69" s="23">
        <v>59</v>
      </c>
      <c r="B69" s="24" t="s">
        <v>90</v>
      </c>
      <c r="C69" s="25" t="s">
        <v>21</v>
      </c>
      <c r="D69" s="26">
        <v>58</v>
      </c>
      <c r="E69" s="131" t="s">
        <v>22</v>
      </c>
      <c r="F69" s="132"/>
      <c r="G69" s="131" t="s">
        <v>22</v>
      </c>
      <c r="H69" s="132"/>
      <c r="I69" s="131" t="s">
        <v>22</v>
      </c>
      <c r="J69" s="132"/>
      <c r="K69" s="131" t="s">
        <v>22</v>
      </c>
      <c r="L69" s="132"/>
      <c r="M69" s="131" t="s">
        <v>22</v>
      </c>
      <c r="N69" s="132"/>
      <c r="O69" s="131" t="s">
        <v>22</v>
      </c>
      <c r="P69" s="132"/>
      <c r="Q69" s="28">
        <v>260.72000000000003</v>
      </c>
      <c r="R69" s="29">
        <f t="shared" si="1"/>
        <v>15121.760000000002</v>
      </c>
    </row>
    <row r="70" spans="1:18" s="17" customFormat="1" ht="29.25" customHeight="1" x14ac:dyDescent="0.2">
      <c r="A70" s="12">
        <v>60</v>
      </c>
      <c r="B70" s="13" t="s">
        <v>91</v>
      </c>
      <c r="C70" s="14" t="s">
        <v>21</v>
      </c>
      <c r="D70" s="15">
        <v>1740</v>
      </c>
      <c r="E70" s="128" t="s">
        <v>22</v>
      </c>
      <c r="F70" s="129"/>
      <c r="G70" s="128" t="s">
        <v>22</v>
      </c>
      <c r="H70" s="129"/>
      <c r="I70" s="128" t="s">
        <v>22</v>
      </c>
      <c r="J70" s="129"/>
      <c r="K70" s="139" t="s">
        <v>27</v>
      </c>
      <c r="L70" s="140"/>
      <c r="M70" s="128" t="s">
        <v>22</v>
      </c>
      <c r="N70" s="129"/>
      <c r="O70" s="128" t="s">
        <v>22</v>
      </c>
      <c r="P70" s="129"/>
      <c r="Q70" s="18">
        <v>0.67159999999999997</v>
      </c>
      <c r="R70" s="19">
        <f>Q70*1800</f>
        <v>1208.8799999999999</v>
      </c>
    </row>
    <row r="71" spans="1:18" s="17" customFormat="1" ht="35.25" customHeight="1" x14ac:dyDescent="0.2">
      <c r="A71" s="12">
        <v>61</v>
      </c>
      <c r="B71" s="13" t="s">
        <v>92</v>
      </c>
      <c r="C71" s="14" t="s">
        <v>21</v>
      </c>
      <c r="D71" s="15">
        <v>88</v>
      </c>
      <c r="E71" s="128" t="s">
        <v>22</v>
      </c>
      <c r="F71" s="129"/>
      <c r="G71" s="128" t="s">
        <v>22</v>
      </c>
      <c r="H71" s="129"/>
      <c r="I71" s="128" t="s">
        <v>22</v>
      </c>
      <c r="J71" s="129"/>
      <c r="K71" s="22">
        <v>23.5</v>
      </c>
      <c r="L71" s="22">
        <f t="shared" si="0"/>
        <v>2068</v>
      </c>
      <c r="M71" s="22">
        <v>24.15</v>
      </c>
      <c r="N71" s="22">
        <f t="shared" si="2"/>
        <v>2125.1999999999998</v>
      </c>
      <c r="O71" s="128" t="s">
        <v>22</v>
      </c>
      <c r="P71" s="129"/>
      <c r="Q71" s="16">
        <v>19.489999999999998</v>
      </c>
      <c r="R71" s="19">
        <f t="shared" si="1"/>
        <v>1715.12</v>
      </c>
    </row>
    <row r="72" spans="1:18" s="17" customFormat="1" ht="20.25" customHeight="1" x14ac:dyDescent="0.2">
      <c r="A72" s="12">
        <v>62</v>
      </c>
      <c r="B72" s="13" t="s">
        <v>93</v>
      </c>
      <c r="C72" s="14" t="s">
        <v>81</v>
      </c>
      <c r="D72" s="15">
        <v>7</v>
      </c>
      <c r="E72" s="128" t="s">
        <v>22</v>
      </c>
      <c r="F72" s="129"/>
      <c r="G72" s="128" t="s">
        <v>22</v>
      </c>
      <c r="H72" s="129"/>
      <c r="I72" s="128" t="s">
        <v>22</v>
      </c>
      <c r="J72" s="129"/>
      <c r="K72" s="128" t="s">
        <v>22</v>
      </c>
      <c r="L72" s="129"/>
      <c r="M72" s="128" t="s">
        <v>22</v>
      </c>
      <c r="N72" s="129"/>
      <c r="O72" s="128" t="s">
        <v>22</v>
      </c>
      <c r="P72" s="129"/>
      <c r="Q72" s="16">
        <v>8.91</v>
      </c>
      <c r="R72" s="19">
        <f t="shared" si="1"/>
        <v>62.370000000000005</v>
      </c>
    </row>
    <row r="73" spans="1:18" s="17" customFormat="1" ht="49.5" customHeight="1" x14ac:dyDescent="0.2">
      <c r="A73" s="12">
        <v>63</v>
      </c>
      <c r="B73" s="13" t="s">
        <v>94</v>
      </c>
      <c r="C73" s="14" t="s">
        <v>68</v>
      </c>
      <c r="D73" s="15">
        <v>24</v>
      </c>
      <c r="E73" s="128" t="s">
        <v>22</v>
      </c>
      <c r="F73" s="129"/>
      <c r="G73" s="128" t="s">
        <v>22</v>
      </c>
      <c r="H73" s="129"/>
      <c r="I73" s="128" t="s">
        <v>22</v>
      </c>
      <c r="J73" s="129"/>
      <c r="K73" s="22">
        <v>22</v>
      </c>
      <c r="L73" s="22">
        <f t="shared" si="0"/>
        <v>528</v>
      </c>
      <c r="M73" s="16">
        <v>12.3</v>
      </c>
      <c r="N73" s="16">
        <f t="shared" si="2"/>
        <v>295.20000000000005</v>
      </c>
      <c r="O73" s="128" t="s">
        <v>22</v>
      </c>
      <c r="P73" s="129"/>
      <c r="Q73" s="22">
        <v>15.85</v>
      </c>
      <c r="R73" s="21">
        <f t="shared" si="1"/>
        <v>380.4</v>
      </c>
    </row>
    <row r="74" spans="1:18" s="17" customFormat="1" ht="49.5" customHeight="1" x14ac:dyDescent="0.2">
      <c r="A74" s="12">
        <v>64</v>
      </c>
      <c r="B74" s="13" t="s">
        <v>95</v>
      </c>
      <c r="C74" s="14" t="s">
        <v>68</v>
      </c>
      <c r="D74" s="15">
        <v>24</v>
      </c>
      <c r="E74" s="128" t="s">
        <v>22</v>
      </c>
      <c r="F74" s="129"/>
      <c r="G74" s="128" t="s">
        <v>22</v>
      </c>
      <c r="H74" s="129"/>
      <c r="I74" s="128" t="s">
        <v>22</v>
      </c>
      <c r="J74" s="129"/>
      <c r="K74" s="22">
        <v>24.8</v>
      </c>
      <c r="L74" s="22">
        <f t="shared" si="0"/>
        <v>595.20000000000005</v>
      </c>
      <c r="M74" s="128" t="s">
        <v>22</v>
      </c>
      <c r="N74" s="129"/>
      <c r="O74" s="128" t="s">
        <v>22</v>
      </c>
      <c r="P74" s="129"/>
      <c r="Q74" s="16">
        <v>21.52</v>
      </c>
      <c r="R74" s="19">
        <f t="shared" si="1"/>
        <v>516.48</v>
      </c>
    </row>
    <row r="75" spans="1:18" s="17" customFormat="1" ht="49.5" customHeight="1" x14ac:dyDescent="0.2">
      <c r="A75" s="12">
        <v>65</v>
      </c>
      <c r="B75" s="13" t="s">
        <v>96</v>
      </c>
      <c r="C75" s="14" t="s">
        <v>68</v>
      </c>
      <c r="D75" s="15">
        <v>42</v>
      </c>
      <c r="E75" s="128" t="s">
        <v>22</v>
      </c>
      <c r="F75" s="129"/>
      <c r="G75" s="128" t="s">
        <v>22</v>
      </c>
      <c r="H75" s="129"/>
      <c r="I75" s="128" t="s">
        <v>22</v>
      </c>
      <c r="J75" s="129"/>
      <c r="K75" s="22">
        <v>29.9</v>
      </c>
      <c r="L75" s="22">
        <f t="shared" si="0"/>
        <v>1255.8</v>
      </c>
      <c r="M75" s="16">
        <v>16.399999999999999</v>
      </c>
      <c r="N75" s="16">
        <f t="shared" si="2"/>
        <v>688.8</v>
      </c>
      <c r="O75" s="128" t="s">
        <v>22</v>
      </c>
      <c r="P75" s="129"/>
      <c r="Q75" s="22">
        <v>23.78</v>
      </c>
      <c r="R75" s="21">
        <f t="shared" si="1"/>
        <v>998.76</v>
      </c>
    </row>
    <row r="76" spans="1:18" s="17" customFormat="1" ht="49.5" customHeight="1" x14ac:dyDescent="0.2">
      <c r="A76" s="12">
        <v>66</v>
      </c>
      <c r="B76" s="13" t="s">
        <v>97</v>
      </c>
      <c r="C76" s="14" t="s">
        <v>68</v>
      </c>
      <c r="D76" s="15">
        <v>42</v>
      </c>
      <c r="E76" s="128" t="s">
        <v>22</v>
      </c>
      <c r="F76" s="129"/>
      <c r="G76" s="128" t="s">
        <v>22</v>
      </c>
      <c r="H76" s="129"/>
      <c r="I76" s="128" t="s">
        <v>22</v>
      </c>
      <c r="J76" s="129"/>
      <c r="K76" s="16">
        <v>36.799999999999997</v>
      </c>
      <c r="L76" s="16">
        <f t="shared" si="0"/>
        <v>1545.6</v>
      </c>
      <c r="M76" s="128" t="s">
        <v>22</v>
      </c>
      <c r="N76" s="129"/>
      <c r="O76" s="128" t="s">
        <v>22</v>
      </c>
      <c r="P76" s="129"/>
      <c r="Q76" s="128" t="s">
        <v>22</v>
      </c>
      <c r="R76" s="130"/>
    </row>
    <row r="77" spans="1:18" s="17" customFormat="1" ht="38.25" customHeight="1" x14ac:dyDescent="0.2">
      <c r="A77" s="12">
        <v>67</v>
      </c>
      <c r="B77" s="13" t="s">
        <v>98</v>
      </c>
      <c r="C77" s="14" t="s">
        <v>21</v>
      </c>
      <c r="D77" s="15">
        <v>760</v>
      </c>
      <c r="E77" s="128" t="s">
        <v>22</v>
      </c>
      <c r="F77" s="129"/>
      <c r="G77" s="128" t="s">
        <v>22</v>
      </c>
      <c r="H77" s="129"/>
      <c r="I77" s="128" t="s">
        <v>22</v>
      </c>
      <c r="J77" s="129"/>
      <c r="K77" s="16">
        <v>1.58</v>
      </c>
      <c r="L77" s="16">
        <f t="shared" si="0"/>
        <v>1200.8</v>
      </c>
      <c r="M77" s="128" t="s">
        <v>22</v>
      </c>
      <c r="N77" s="129"/>
      <c r="O77" s="128" t="s">
        <v>22</v>
      </c>
      <c r="P77" s="129"/>
      <c r="Q77" s="20">
        <v>1.6472</v>
      </c>
      <c r="R77" s="21">
        <f>Q77*D77</f>
        <v>1251.8720000000001</v>
      </c>
    </row>
    <row r="78" spans="1:18" s="17" customFormat="1" ht="41.25" customHeight="1" x14ac:dyDescent="0.2">
      <c r="A78" s="12">
        <v>68</v>
      </c>
      <c r="B78" s="13" t="s">
        <v>99</v>
      </c>
      <c r="C78" s="14" t="s">
        <v>21</v>
      </c>
      <c r="D78" s="15">
        <v>100</v>
      </c>
      <c r="E78" s="128" t="s">
        <v>22</v>
      </c>
      <c r="F78" s="129"/>
      <c r="G78" s="128" t="s">
        <v>22</v>
      </c>
      <c r="H78" s="129"/>
      <c r="I78" s="128" t="s">
        <v>22</v>
      </c>
      <c r="J78" s="129"/>
      <c r="K78" s="22">
        <v>1.1499999999999999</v>
      </c>
      <c r="L78" s="22">
        <f t="shared" ref="L78:L124" si="4">K78*D78</f>
        <v>114.99999999999999</v>
      </c>
      <c r="M78" s="128" t="s">
        <v>22</v>
      </c>
      <c r="N78" s="129"/>
      <c r="O78" s="128" t="s">
        <v>22</v>
      </c>
      <c r="P78" s="129"/>
      <c r="Q78" s="18">
        <v>1.1494</v>
      </c>
      <c r="R78" s="19">
        <f>Q78*D78</f>
        <v>114.94</v>
      </c>
    </row>
    <row r="79" spans="1:18" s="17" customFormat="1" ht="36.75" customHeight="1" x14ac:dyDescent="0.2">
      <c r="A79" s="12">
        <v>69</v>
      </c>
      <c r="B79" s="13" t="s">
        <v>100</v>
      </c>
      <c r="C79" s="14" t="s">
        <v>21</v>
      </c>
      <c r="D79" s="15">
        <v>30</v>
      </c>
      <c r="E79" s="128" t="s">
        <v>22</v>
      </c>
      <c r="F79" s="129"/>
      <c r="G79" s="128" t="s">
        <v>22</v>
      </c>
      <c r="H79" s="129"/>
      <c r="I79" s="128" t="s">
        <v>22</v>
      </c>
      <c r="J79" s="129"/>
      <c r="K79" s="16">
        <v>5.2</v>
      </c>
      <c r="L79" s="16">
        <f t="shared" si="4"/>
        <v>156</v>
      </c>
      <c r="M79" s="128" t="s">
        <v>22</v>
      </c>
      <c r="N79" s="129"/>
      <c r="O79" s="128" t="s">
        <v>22</v>
      </c>
      <c r="P79" s="129"/>
      <c r="Q79" s="22">
        <v>5.76</v>
      </c>
      <c r="R79" s="21">
        <f t="shared" ref="R79:R124" si="5">Q79*D79</f>
        <v>172.79999999999998</v>
      </c>
    </row>
    <row r="80" spans="1:18" s="17" customFormat="1" ht="29.25" customHeight="1" x14ac:dyDescent="0.2">
      <c r="A80" s="12">
        <v>70</v>
      </c>
      <c r="B80" s="13" t="s">
        <v>101</v>
      </c>
      <c r="C80" s="14" t="s">
        <v>21</v>
      </c>
      <c r="D80" s="15">
        <v>120</v>
      </c>
      <c r="E80" s="128" t="s">
        <v>22</v>
      </c>
      <c r="F80" s="129"/>
      <c r="G80" s="128" t="s">
        <v>22</v>
      </c>
      <c r="H80" s="129"/>
      <c r="I80" s="128" t="s">
        <v>22</v>
      </c>
      <c r="J80" s="129"/>
      <c r="K80" s="16">
        <v>0.16</v>
      </c>
      <c r="L80" s="16">
        <f t="shared" si="4"/>
        <v>19.2</v>
      </c>
      <c r="M80" s="128" t="s">
        <v>22</v>
      </c>
      <c r="N80" s="129"/>
      <c r="O80" s="128" t="s">
        <v>22</v>
      </c>
      <c r="P80" s="129"/>
      <c r="Q80" s="22">
        <v>8.83</v>
      </c>
      <c r="R80" s="21">
        <f t="shared" si="5"/>
        <v>1059.5999999999999</v>
      </c>
    </row>
    <row r="81" spans="1:18" s="17" customFormat="1" ht="29.25" customHeight="1" x14ac:dyDescent="0.2">
      <c r="A81" s="23">
        <v>71</v>
      </c>
      <c r="B81" s="24" t="s">
        <v>102</v>
      </c>
      <c r="C81" s="25" t="s">
        <v>21</v>
      </c>
      <c r="D81" s="26">
        <v>1740</v>
      </c>
      <c r="E81" s="131" t="s">
        <v>22</v>
      </c>
      <c r="F81" s="132"/>
      <c r="G81" s="131" t="s">
        <v>22</v>
      </c>
      <c r="H81" s="132"/>
      <c r="I81" s="131" t="s">
        <v>22</v>
      </c>
      <c r="J81" s="132"/>
      <c r="K81" s="137" t="s">
        <v>41</v>
      </c>
      <c r="L81" s="141"/>
      <c r="M81" s="131" t="s">
        <v>22</v>
      </c>
      <c r="N81" s="132"/>
      <c r="O81" s="131" t="s">
        <v>22</v>
      </c>
      <c r="P81" s="132"/>
      <c r="Q81" s="131" t="s">
        <v>22</v>
      </c>
      <c r="R81" s="133"/>
    </row>
    <row r="82" spans="1:18" s="17" customFormat="1" ht="25.5" customHeight="1" x14ac:dyDescent="0.2">
      <c r="A82" s="12">
        <v>72</v>
      </c>
      <c r="B82" s="13" t="s">
        <v>103</v>
      </c>
      <c r="C82" s="14" t="s">
        <v>21</v>
      </c>
      <c r="D82" s="15">
        <v>8</v>
      </c>
      <c r="E82" s="128" t="s">
        <v>22</v>
      </c>
      <c r="F82" s="129"/>
      <c r="G82" s="128" t="s">
        <v>22</v>
      </c>
      <c r="H82" s="129"/>
      <c r="I82" s="128" t="s">
        <v>22</v>
      </c>
      <c r="J82" s="129"/>
      <c r="K82" s="139" t="s">
        <v>41</v>
      </c>
      <c r="L82" s="140"/>
      <c r="M82" s="128" t="s">
        <v>22</v>
      </c>
      <c r="N82" s="129"/>
      <c r="O82" s="128" t="s">
        <v>22</v>
      </c>
      <c r="P82" s="129"/>
      <c r="Q82" s="16">
        <v>27.75</v>
      </c>
      <c r="R82" s="19">
        <f t="shared" si="5"/>
        <v>222</v>
      </c>
    </row>
    <row r="83" spans="1:18" s="17" customFormat="1" ht="29.25" customHeight="1" x14ac:dyDescent="0.2">
      <c r="A83" s="23">
        <v>73</v>
      </c>
      <c r="B83" s="24" t="s">
        <v>104</v>
      </c>
      <c r="C83" s="25" t="s">
        <v>21</v>
      </c>
      <c r="D83" s="26">
        <v>1</v>
      </c>
      <c r="E83" s="131" t="s">
        <v>22</v>
      </c>
      <c r="F83" s="132"/>
      <c r="G83" s="131" t="s">
        <v>22</v>
      </c>
      <c r="H83" s="132"/>
      <c r="I83" s="131" t="s">
        <v>22</v>
      </c>
      <c r="J83" s="132"/>
      <c r="K83" s="131" t="s">
        <v>22</v>
      </c>
      <c r="L83" s="132"/>
      <c r="M83" s="131" t="s">
        <v>22</v>
      </c>
      <c r="N83" s="132"/>
      <c r="O83" s="131" t="s">
        <v>22</v>
      </c>
      <c r="P83" s="132"/>
      <c r="Q83" s="137" t="s">
        <v>41</v>
      </c>
      <c r="R83" s="138"/>
    </row>
    <row r="84" spans="1:18" s="17" customFormat="1" ht="20.25" customHeight="1" x14ac:dyDescent="0.2">
      <c r="A84" s="23">
        <v>74</v>
      </c>
      <c r="B84" s="24" t="s">
        <v>105</v>
      </c>
      <c r="C84" s="25" t="s">
        <v>21</v>
      </c>
      <c r="D84" s="26">
        <v>14</v>
      </c>
      <c r="E84" s="131" t="s">
        <v>22</v>
      </c>
      <c r="F84" s="132"/>
      <c r="G84" s="131" t="s">
        <v>22</v>
      </c>
      <c r="H84" s="132"/>
      <c r="I84" s="131" t="s">
        <v>22</v>
      </c>
      <c r="J84" s="132"/>
      <c r="K84" s="131" t="s">
        <v>22</v>
      </c>
      <c r="L84" s="132"/>
      <c r="M84" s="131" t="s">
        <v>22</v>
      </c>
      <c r="N84" s="132"/>
      <c r="O84" s="131" t="s">
        <v>22</v>
      </c>
      <c r="P84" s="132"/>
      <c r="Q84" s="131" t="s">
        <v>22</v>
      </c>
      <c r="R84" s="133"/>
    </row>
    <row r="85" spans="1:18" s="17" customFormat="1" ht="20.25" customHeight="1" x14ac:dyDescent="0.2">
      <c r="A85" s="23">
        <v>75</v>
      </c>
      <c r="B85" s="24" t="s">
        <v>106</v>
      </c>
      <c r="C85" s="25" t="s">
        <v>21</v>
      </c>
      <c r="D85" s="26">
        <v>26</v>
      </c>
      <c r="E85" s="131" t="s">
        <v>22</v>
      </c>
      <c r="F85" s="132"/>
      <c r="G85" s="131" t="s">
        <v>22</v>
      </c>
      <c r="H85" s="132"/>
      <c r="I85" s="131" t="s">
        <v>22</v>
      </c>
      <c r="J85" s="132"/>
      <c r="K85" s="131" t="s">
        <v>22</v>
      </c>
      <c r="L85" s="132"/>
      <c r="M85" s="131" t="s">
        <v>22</v>
      </c>
      <c r="N85" s="132"/>
      <c r="O85" s="131" t="s">
        <v>22</v>
      </c>
      <c r="P85" s="132"/>
      <c r="Q85" s="131" t="s">
        <v>22</v>
      </c>
      <c r="R85" s="133"/>
    </row>
    <row r="86" spans="1:18" s="17" customFormat="1" ht="46.5" customHeight="1" x14ac:dyDescent="0.2">
      <c r="A86" s="12">
        <v>76</v>
      </c>
      <c r="B86" s="13" t="s">
        <v>107</v>
      </c>
      <c r="C86" s="14" t="s">
        <v>49</v>
      </c>
      <c r="D86" s="15">
        <v>16</v>
      </c>
      <c r="E86" s="128" t="s">
        <v>22</v>
      </c>
      <c r="F86" s="129"/>
      <c r="G86" s="128" t="s">
        <v>22</v>
      </c>
      <c r="H86" s="129"/>
      <c r="I86" s="128" t="s">
        <v>22</v>
      </c>
      <c r="J86" s="129"/>
      <c r="K86" s="16">
        <v>16.600000000000001</v>
      </c>
      <c r="L86" s="16">
        <f t="shared" si="4"/>
        <v>265.60000000000002</v>
      </c>
      <c r="M86" s="128" t="s">
        <v>22</v>
      </c>
      <c r="N86" s="129"/>
      <c r="O86" s="128" t="s">
        <v>22</v>
      </c>
      <c r="P86" s="129"/>
      <c r="Q86" s="22">
        <v>16.920000000000002</v>
      </c>
      <c r="R86" s="21">
        <f>Q86*D86</f>
        <v>270.72000000000003</v>
      </c>
    </row>
    <row r="87" spans="1:18" s="17" customFormat="1" ht="40.5" customHeight="1" x14ac:dyDescent="0.2">
      <c r="A87" s="12">
        <v>77</v>
      </c>
      <c r="B87" s="13" t="s">
        <v>108</v>
      </c>
      <c r="C87" s="14" t="s">
        <v>49</v>
      </c>
      <c r="D87" s="15">
        <v>3</v>
      </c>
      <c r="E87" s="128" t="s">
        <v>22</v>
      </c>
      <c r="F87" s="129"/>
      <c r="G87" s="128" t="s">
        <v>22</v>
      </c>
      <c r="H87" s="129"/>
      <c r="I87" s="128" t="s">
        <v>22</v>
      </c>
      <c r="J87" s="129"/>
      <c r="K87" s="128" t="s">
        <v>22</v>
      </c>
      <c r="L87" s="129"/>
      <c r="M87" s="128" t="s">
        <v>22</v>
      </c>
      <c r="N87" s="129"/>
      <c r="O87" s="128" t="s">
        <v>22</v>
      </c>
      <c r="P87" s="129"/>
      <c r="Q87" s="16">
        <v>16.920000000000002</v>
      </c>
      <c r="R87" s="19">
        <f t="shared" si="5"/>
        <v>50.760000000000005</v>
      </c>
    </row>
    <row r="88" spans="1:18" s="17" customFormat="1" ht="41.25" customHeight="1" x14ac:dyDescent="0.2">
      <c r="A88" s="12">
        <v>78</v>
      </c>
      <c r="B88" s="30" t="s">
        <v>109</v>
      </c>
      <c r="C88" s="14" t="s">
        <v>21</v>
      </c>
      <c r="D88" s="31">
        <v>1</v>
      </c>
      <c r="E88" s="32">
        <v>8618.4</v>
      </c>
      <c r="F88" s="32">
        <f t="shared" ref="F88:F124" si="6">E88*D88</f>
        <v>8618.4</v>
      </c>
      <c r="G88" s="134" t="s">
        <v>22</v>
      </c>
      <c r="H88" s="135"/>
      <c r="I88" s="134" t="s">
        <v>22</v>
      </c>
      <c r="J88" s="135"/>
      <c r="K88" s="134" t="s">
        <v>22</v>
      </c>
      <c r="L88" s="135"/>
      <c r="M88" s="134" t="s">
        <v>22</v>
      </c>
      <c r="N88" s="135"/>
      <c r="O88" s="134" t="s">
        <v>22</v>
      </c>
      <c r="P88" s="135"/>
      <c r="Q88" s="134" t="s">
        <v>22</v>
      </c>
      <c r="R88" s="136"/>
    </row>
    <row r="89" spans="1:18" s="17" customFormat="1" ht="49.5" customHeight="1" x14ac:dyDescent="0.2">
      <c r="A89" s="12">
        <v>79</v>
      </c>
      <c r="B89" s="13" t="s">
        <v>110</v>
      </c>
      <c r="C89" s="14" t="s">
        <v>21</v>
      </c>
      <c r="D89" s="15">
        <v>1</v>
      </c>
      <c r="E89" s="33">
        <v>1620</v>
      </c>
      <c r="F89" s="33">
        <f t="shared" si="6"/>
        <v>1620</v>
      </c>
      <c r="G89" s="128" t="s">
        <v>22</v>
      </c>
      <c r="H89" s="129"/>
      <c r="I89" s="128" t="s">
        <v>22</v>
      </c>
      <c r="J89" s="129"/>
      <c r="K89" s="128" t="s">
        <v>22</v>
      </c>
      <c r="L89" s="129"/>
      <c r="M89" s="128" t="s">
        <v>22</v>
      </c>
      <c r="N89" s="129"/>
      <c r="O89" s="16">
        <v>767.44</v>
      </c>
      <c r="P89" s="16">
        <f t="shared" ref="P89:P124" si="7">O89*D89</f>
        <v>767.44</v>
      </c>
      <c r="Q89" s="128" t="s">
        <v>22</v>
      </c>
      <c r="R89" s="130"/>
    </row>
    <row r="90" spans="1:18" s="17" customFormat="1" ht="20.25" customHeight="1" x14ac:dyDescent="0.2">
      <c r="A90" s="12">
        <v>80</v>
      </c>
      <c r="B90" s="13" t="s">
        <v>111</v>
      </c>
      <c r="C90" s="14" t="s">
        <v>21</v>
      </c>
      <c r="D90" s="15">
        <v>126</v>
      </c>
      <c r="E90" s="33">
        <v>10.5</v>
      </c>
      <c r="F90" s="33">
        <f t="shared" si="6"/>
        <v>1323</v>
      </c>
      <c r="G90" s="128" t="s">
        <v>22</v>
      </c>
      <c r="H90" s="129"/>
      <c r="I90" s="22">
        <v>7.33</v>
      </c>
      <c r="J90" s="22">
        <f t="shared" ref="J90:J124" si="8">I90*D90</f>
        <v>923.58</v>
      </c>
      <c r="K90" s="22">
        <v>5.8</v>
      </c>
      <c r="L90" s="22">
        <f t="shared" si="4"/>
        <v>730.8</v>
      </c>
      <c r="M90" s="22">
        <v>7.3</v>
      </c>
      <c r="N90" s="22">
        <f t="shared" ref="N90:N124" si="9">M90*D90</f>
        <v>919.8</v>
      </c>
      <c r="O90" s="128" t="s">
        <v>22</v>
      </c>
      <c r="P90" s="129"/>
      <c r="Q90" s="18">
        <v>3.4159999999999999</v>
      </c>
      <c r="R90" s="19">
        <f>Q90*150</f>
        <v>512.4</v>
      </c>
    </row>
    <row r="91" spans="1:18" s="17" customFormat="1" ht="20.25" customHeight="1" x14ac:dyDescent="0.2">
      <c r="A91" s="12">
        <v>81</v>
      </c>
      <c r="B91" s="13" t="s">
        <v>112</v>
      </c>
      <c r="C91" s="14" t="s">
        <v>21</v>
      </c>
      <c r="D91" s="15">
        <v>28</v>
      </c>
      <c r="E91" s="33">
        <v>20</v>
      </c>
      <c r="F91" s="33">
        <f t="shared" si="6"/>
        <v>560</v>
      </c>
      <c r="G91" s="128" t="s">
        <v>22</v>
      </c>
      <c r="H91" s="129"/>
      <c r="I91" s="34">
        <v>12.930999999999999</v>
      </c>
      <c r="J91" s="22">
        <f t="shared" si="8"/>
        <v>362.06799999999998</v>
      </c>
      <c r="K91" s="16">
        <v>10.199999999999999</v>
      </c>
      <c r="L91" s="16">
        <f t="shared" si="4"/>
        <v>285.59999999999997</v>
      </c>
      <c r="M91" s="22">
        <v>15.5</v>
      </c>
      <c r="N91" s="22">
        <f t="shared" si="9"/>
        <v>434</v>
      </c>
      <c r="O91" s="128" t="s">
        <v>22</v>
      </c>
      <c r="P91" s="129"/>
      <c r="Q91" s="22">
        <v>16.75</v>
      </c>
      <c r="R91" s="21">
        <f t="shared" si="5"/>
        <v>469</v>
      </c>
    </row>
    <row r="92" spans="1:18" s="17" customFormat="1" ht="20.25" customHeight="1" x14ac:dyDescent="0.2">
      <c r="A92" s="12">
        <v>82</v>
      </c>
      <c r="B92" s="13" t="s">
        <v>113</v>
      </c>
      <c r="C92" s="14" t="s">
        <v>21</v>
      </c>
      <c r="D92" s="15">
        <v>350</v>
      </c>
      <c r="E92" s="33">
        <v>15</v>
      </c>
      <c r="F92" s="33">
        <f t="shared" si="6"/>
        <v>5250</v>
      </c>
      <c r="G92" s="128" t="s">
        <v>22</v>
      </c>
      <c r="H92" s="129"/>
      <c r="I92" s="18">
        <v>3.6638000000000002</v>
      </c>
      <c r="J92" s="16">
        <f t="shared" si="8"/>
        <v>1282.3300000000002</v>
      </c>
      <c r="K92" s="128" t="s">
        <v>22</v>
      </c>
      <c r="L92" s="129"/>
      <c r="M92" s="22">
        <v>9.65</v>
      </c>
      <c r="N92" s="22">
        <f t="shared" si="9"/>
        <v>3377.5</v>
      </c>
      <c r="O92" s="128" t="s">
        <v>22</v>
      </c>
      <c r="P92" s="129"/>
      <c r="Q92" s="22">
        <v>237.07</v>
      </c>
      <c r="R92" s="21">
        <v>1659.49</v>
      </c>
    </row>
    <row r="93" spans="1:18" s="17" customFormat="1" ht="39" customHeight="1" x14ac:dyDescent="0.2">
      <c r="A93" s="12">
        <v>83</v>
      </c>
      <c r="B93" s="13" t="s">
        <v>114</v>
      </c>
      <c r="C93" s="14" t="s">
        <v>79</v>
      </c>
      <c r="D93" s="15">
        <v>35</v>
      </c>
      <c r="E93" s="128" t="s">
        <v>22</v>
      </c>
      <c r="F93" s="129"/>
      <c r="G93" s="128" t="s">
        <v>22</v>
      </c>
      <c r="H93" s="129"/>
      <c r="I93" s="128" t="s">
        <v>22</v>
      </c>
      <c r="J93" s="129"/>
      <c r="K93" s="22">
        <v>3.6</v>
      </c>
      <c r="L93" s="22">
        <f t="shared" si="4"/>
        <v>126</v>
      </c>
      <c r="M93" s="128" t="s">
        <v>22</v>
      </c>
      <c r="N93" s="129"/>
      <c r="O93" s="128" t="s">
        <v>22</v>
      </c>
      <c r="P93" s="129"/>
      <c r="Q93" s="18">
        <v>2.0184000000000002</v>
      </c>
      <c r="R93" s="19">
        <f>50.46*2</f>
        <v>100.92</v>
      </c>
    </row>
    <row r="94" spans="1:18" s="17" customFormat="1" ht="29.25" customHeight="1" x14ac:dyDescent="0.2">
      <c r="A94" s="12">
        <v>84</v>
      </c>
      <c r="B94" s="13" t="s">
        <v>115</v>
      </c>
      <c r="C94" s="14" t="s">
        <v>79</v>
      </c>
      <c r="D94" s="15">
        <v>62</v>
      </c>
      <c r="E94" s="128" t="s">
        <v>22</v>
      </c>
      <c r="F94" s="129"/>
      <c r="G94" s="128" t="s">
        <v>22</v>
      </c>
      <c r="H94" s="129"/>
      <c r="I94" s="128" t="s">
        <v>22</v>
      </c>
      <c r="J94" s="129"/>
      <c r="K94" s="22">
        <v>2.8</v>
      </c>
      <c r="L94" s="22">
        <f t="shared" si="4"/>
        <v>173.6</v>
      </c>
      <c r="M94" s="128" t="s">
        <v>22</v>
      </c>
      <c r="N94" s="129"/>
      <c r="O94" s="128" t="s">
        <v>22</v>
      </c>
      <c r="P94" s="129"/>
      <c r="Q94" s="18">
        <v>2.0184000000000002</v>
      </c>
      <c r="R94" s="19">
        <f>50.46*3</f>
        <v>151.38</v>
      </c>
    </row>
    <row r="95" spans="1:18" s="17" customFormat="1" ht="29.25" customHeight="1" x14ac:dyDescent="0.2">
      <c r="A95" s="12">
        <v>85</v>
      </c>
      <c r="B95" s="13" t="s">
        <v>116</v>
      </c>
      <c r="C95" s="14" t="s">
        <v>79</v>
      </c>
      <c r="D95" s="15">
        <v>150</v>
      </c>
      <c r="E95" s="128" t="s">
        <v>22</v>
      </c>
      <c r="F95" s="129"/>
      <c r="G95" s="128" t="s">
        <v>22</v>
      </c>
      <c r="H95" s="129"/>
      <c r="I95" s="128" t="s">
        <v>22</v>
      </c>
      <c r="J95" s="129"/>
      <c r="K95" s="16">
        <v>3.3</v>
      </c>
      <c r="L95" s="16">
        <f t="shared" si="4"/>
        <v>495</v>
      </c>
      <c r="M95" s="128" t="s">
        <v>22</v>
      </c>
      <c r="N95" s="129"/>
      <c r="O95" s="128" t="s">
        <v>22</v>
      </c>
      <c r="P95" s="129"/>
      <c r="Q95" s="128" t="s">
        <v>22</v>
      </c>
      <c r="R95" s="130"/>
    </row>
    <row r="96" spans="1:18" s="17" customFormat="1" ht="40.5" customHeight="1" x14ac:dyDescent="0.2">
      <c r="A96" s="12">
        <v>86</v>
      </c>
      <c r="B96" s="13" t="s">
        <v>117</v>
      </c>
      <c r="C96" s="14" t="s">
        <v>79</v>
      </c>
      <c r="D96" s="15">
        <v>9</v>
      </c>
      <c r="E96" s="128" t="s">
        <v>22</v>
      </c>
      <c r="F96" s="129"/>
      <c r="G96" s="128" t="s">
        <v>22</v>
      </c>
      <c r="H96" s="129"/>
      <c r="I96" s="128" t="s">
        <v>22</v>
      </c>
      <c r="J96" s="129"/>
      <c r="K96" s="16">
        <v>7.8</v>
      </c>
      <c r="L96" s="16">
        <f t="shared" si="4"/>
        <v>70.2</v>
      </c>
      <c r="M96" s="128" t="s">
        <v>22</v>
      </c>
      <c r="N96" s="129"/>
      <c r="O96" s="128" t="s">
        <v>22</v>
      </c>
      <c r="P96" s="129"/>
      <c r="Q96" s="128" t="s">
        <v>22</v>
      </c>
      <c r="R96" s="130"/>
    </row>
    <row r="97" spans="1:18" s="17" customFormat="1" ht="41.25" customHeight="1" x14ac:dyDescent="0.2">
      <c r="A97" s="23">
        <v>87</v>
      </c>
      <c r="B97" s="24" t="s">
        <v>118</v>
      </c>
      <c r="C97" s="25" t="s">
        <v>79</v>
      </c>
      <c r="D97" s="26">
        <v>29</v>
      </c>
      <c r="E97" s="131" t="s">
        <v>22</v>
      </c>
      <c r="F97" s="132"/>
      <c r="G97" s="131" t="s">
        <v>22</v>
      </c>
      <c r="H97" s="132"/>
      <c r="I97" s="131" t="s">
        <v>22</v>
      </c>
      <c r="J97" s="132"/>
      <c r="K97" s="131" t="s">
        <v>22</v>
      </c>
      <c r="L97" s="132"/>
      <c r="M97" s="131" t="s">
        <v>22</v>
      </c>
      <c r="N97" s="132"/>
      <c r="O97" s="131" t="s">
        <v>22</v>
      </c>
      <c r="P97" s="132"/>
      <c r="Q97" s="131" t="s">
        <v>22</v>
      </c>
      <c r="R97" s="133"/>
    </row>
    <row r="98" spans="1:18" s="17" customFormat="1" ht="37.5" customHeight="1" x14ac:dyDescent="0.2">
      <c r="A98" s="23">
        <v>88</v>
      </c>
      <c r="B98" s="24" t="s">
        <v>119</v>
      </c>
      <c r="C98" s="25" t="s">
        <v>68</v>
      </c>
      <c r="D98" s="26">
        <v>7</v>
      </c>
      <c r="E98" s="131" t="s">
        <v>22</v>
      </c>
      <c r="F98" s="132"/>
      <c r="G98" s="131" t="s">
        <v>22</v>
      </c>
      <c r="H98" s="132"/>
      <c r="I98" s="131" t="s">
        <v>22</v>
      </c>
      <c r="J98" s="132"/>
      <c r="K98" s="131" t="s">
        <v>22</v>
      </c>
      <c r="L98" s="132"/>
      <c r="M98" s="131" t="s">
        <v>22</v>
      </c>
      <c r="N98" s="132"/>
      <c r="O98" s="131" t="s">
        <v>22</v>
      </c>
      <c r="P98" s="132"/>
      <c r="Q98" s="131" t="s">
        <v>22</v>
      </c>
      <c r="R98" s="133"/>
    </row>
    <row r="99" spans="1:18" s="17" customFormat="1" ht="52.5" customHeight="1" x14ac:dyDescent="0.2">
      <c r="A99" s="23">
        <v>89</v>
      </c>
      <c r="B99" s="24" t="s">
        <v>120</v>
      </c>
      <c r="C99" s="25" t="s">
        <v>75</v>
      </c>
      <c r="D99" s="26">
        <v>1</v>
      </c>
      <c r="E99" s="35">
        <v>1809</v>
      </c>
      <c r="F99" s="35">
        <f t="shared" si="6"/>
        <v>1809</v>
      </c>
      <c r="G99" s="131" t="s">
        <v>22</v>
      </c>
      <c r="H99" s="132"/>
      <c r="I99" s="131" t="s">
        <v>22</v>
      </c>
      <c r="J99" s="132"/>
      <c r="K99" s="131" t="s">
        <v>22</v>
      </c>
      <c r="L99" s="132"/>
      <c r="M99" s="131" t="s">
        <v>22</v>
      </c>
      <c r="N99" s="132"/>
      <c r="O99" s="131" t="s">
        <v>22</v>
      </c>
      <c r="P99" s="132"/>
      <c r="Q99" s="131" t="s">
        <v>22</v>
      </c>
      <c r="R99" s="133"/>
    </row>
    <row r="100" spans="1:18" s="17" customFormat="1" ht="37.5" customHeight="1" x14ac:dyDescent="0.2">
      <c r="A100" s="12">
        <v>90</v>
      </c>
      <c r="B100" s="13" t="s">
        <v>121</v>
      </c>
      <c r="C100" s="14" t="s">
        <v>21</v>
      </c>
      <c r="D100" s="15">
        <v>3</v>
      </c>
      <c r="E100" s="33">
        <v>6075</v>
      </c>
      <c r="F100" s="33">
        <f t="shared" si="6"/>
        <v>18225</v>
      </c>
      <c r="G100" s="36">
        <v>4707</v>
      </c>
      <c r="H100" s="32">
        <f t="shared" ref="H100:H124" si="10">G100*D100</f>
        <v>14121</v>
      </c>
      <c r="I100" s="128" t="s">
        <v>22</v>
      </c>
      <c r="J100" s="129"/>
      <c r="K100" s="128" t="s">
        <v>22</v>
      </c>
      <c r="L100" s="129"/>
      <c r="M100" s="128" t="s">
        <v>22</v>
      </c>
      <c r="N100" s="129"/>
      <c r="O100" s="22">
        <v>6398.82</v>
      </c>
      <c r="P100" s="22">
        <f t="shared" si="7"/>
        <v>19196.46</v>
      </c>
      <c r="Q100" s="128" t="s">
        <v>22</v>
      </c>
      <c r="R100" s="130"/>
    </row>
    <row r="101" spans="1:18" s="17" customFormat="1" ht="39" customHeight="1" x14ac:dyDescent="0.2">
      <c r="A101" s="12">
        <v>91</v>
      </c>
      <c r="B101" s="13" t="s">
        <v>122</v>
      </c>
      <c r="C101" s="14" t="s">
        <v>21</v>
      </c>
      <c r="D101" s="15">
        <v>3</v>
      </c>
      <c r="E101" s="33">
        <v>5130</v>
      </c>
      <c r="F101" s="33">
        <f t="shared" si="6"/>
        <v>15390</v>
      </c>
      <c r="G101" s="36">
        <v>4347</v>
      </c>
      <c r="H101" s="32">
        <f t="shared" si="10"/>
        <v>13041</v>
      </c>
      <c r="I101" s="128" t="s">
        <v>22</v>
      </c>
      <c r="J101" s="129"/>
      <c r="K101" s="128" t="s">
        <v>22</v>
      </c>
      <c r="L101" s="129"/>
      <c r="M101" s="128" t="s">
        <v>22</v>
      </c>
      <c r="N101" s="129"/>
      <c r="O101" s="22">
        <v>7059.82</v>
      </c>
      <c r="P101" s="22">
        <f t="shared" si="7"/>
        <v>21179.46</v>
      </c>
      <c r="Q101" s="128" t="s">
        <v>22</v>
      </c>
      <c r="R101" s="130"/>
    </row>
    <row r="102" spans="1:18" s="17" customFormat="1" ht="39" customHeight="1" x14ac:dyDescent="0.2">
      <c r="A102" s="23">
        <v>92</v>
      </c>
      <c r="B102" s="24" t="s">
        <v>123</v>
      </c>
      <c r="C102" s="25" t="s">
        <v>21</v>
      </c>
      <c r="D102" s="26">
        <v>2</v>
      </c>
      <c r="E102" s="35">
        <v>6183</v>
      </c>
      <c r="F102" s="35">
        <f t="shared" si="6"/>
        <v>12366</v>
      </c>
      <c r="G102" s="131" t="s">
        <v>22</v>
      </c>
      <c r="H102" s="132"/>
      <c r="I102" s="131" t="s">
        <v>22</v>
      </c>
      <c r="J102" s="132"/>
      <c r="K102" s="131" t="s">
        <v>22</v>
      </c>
      <c r="L102" s="132"/>
      <c r="M102" s="131" t="s">
        <v>22</v>
      </c>
      <c r="N102" s="132"/>
      <c r="O102" s="131" t="s">
        <v>22</v>
      </c>
      <c r="P102" s="132"/>
      <c r="Q102" s="131" t="s">
        <v>22</v>
      </c>
      <c r="R102" s="133"/>
    </row>
    <row r="103" spans="1:18" s="17" customFormat="1" ht="39" customHeight="1" x14ac:dyDescent="0.2">
      <c r="A103" s="23">
        <v>93</v>
      </c>
      <c r="B103" s="24" t="s">
        <v>124</v>
      </c>
      <c r="C103" s="25" t="s">
        <v>21</v>
      </c>
      <c r="D103" s="26">
        <v>2</v>
      </c>
      <c r="E103" s="35">
        <v>8100</v>
      </c>
      <c r="F103" s="35">
        <f t="shared" si="6"/>
        <v>16200</v>
      </c>
      <c r="G103" s="131" t="s">
        <v>22</v>
      </c>
      <c r="H103" s="132"/>
      <c r="I103" s="131" t="s">
        <v>22</v>
      </c>
      <c r="J103" s="132"/>
      <c r="K103" s="131" t="s">
        <v>22</v>
      </c>
      <c r="L103" s="132"/>
      <c r="M103" s="131" t="s">
        <v>22</v>
      </c>
      <c r="N103" s="132"/>
      <c r="O103" s="131" t="s">
        <v>22</v>
      </c>
      <c r="P103" s="132"/>
      <c r="Q103" s="131" t="s">
        <v>22</v>
      </c>
      <c r="R103" s="133"/>
    </row>
    <row r="104" spans="1:18" s="17" customFormat="1" ht="39" customHeight="1" x14ac:dyDescent="0.2">
      <c r="A104" s="12">
        <v>94</v>
      </c>
      <c r="B104" s="13" t="s">
        <v>125</v>
      </c>
      <c r="C104" s="14" t="s">
        <v>21</v>
      </c>
      <c r="D104" s="15">
        <v>3</v>
      </c>
      <c r="E104" s="32">
        <v>3539.7</v>
      </c>
      <c r="F104" s="32">
        <f t="shared" si="6"/>
        <v>10619.099999999999</v>
      </c>
      <c r="G104" s="128" t="s">
        <v>22</v>
      </c>
      <c r="H104" s="129"/>
      <c r="I104" s="128" t="s">
        <v>22</v>
      </c>
      <c r="J104" s="129"/>
      <c r="K104" s="128" t="s">
        <v>22</v>
      </c>
      <c r="L104" s="129"/>
      <c r="M104" s="128" t="s">
        <v>22</v>
      </c>
      <c r="N104" s="129"/>
      <c r="O104" s="128" t="s">
        <v>22</v>
      </c>
      <c r="P104" s="129"/>
      <c r="Q104" s="128" t="s">
        <v>22</v>
      </c>
      <c r="R104" s="130"/>
    </row>
    <row r="105" spans="1:18" s="17" customFormat="1" ht="39" customHeight="1" x14ac:dyDescent="0.2">
      <c r="A105" s="12">
        <v>95</v>
      </c>
      <c r="B105" s="13" t="s">
        <v>126</v>
      </c>
      <c r="C105" s="14" t="s">
        <v>21</v>
      </c>
      <c r="D105" s="15">
        <v>1</v>
      </c>
      <c r="E105" s="32">
        <v>2835</v>
      </c>
      <c r="F105" s="32">
        <f t="shared" si="6"/>
        <v>2835</v>
      </c>
      <c r="G105" s="128" t="s">
        <v>22</v>
      </c>
      <c r="H105" s="129"/>
      <c r="I105" s="128" t="s">
        <v>22</v>
      </c>
      <c r="J105" s="129"/>
      <c r="K105" s="128" t="s">
        <v>22</v>
      </c>
      <c r="L105" s="129"/>
      <c r="M105" s="128" t="s">
        <v>22</v>
      </c>
      <c r="N105" s="129"/>
      <c r="O105" s="128" t="s">
        <v>22</v>
      </c>
      <c r="P105" s="129"/>
      <c r="Q105" s="128" t="s">
        <v>22</v>
      </c>
      <c r="R105" s="130"/>
    </row>
    <row r="106" spans="1:18" s="17" customFormat="1" ht="20.25" customHeight="1" x14ac:dyDescent="0.2">
      <c r="A106" s="12">
        <v>96</v>
      </c>
      <c r="B106" s="13" t="s">
        <v>127</v>
      </c>
      <c r="C106" s="14" t="s">
        <v>21</v>
      </c>
      <c r="D106" s="15">
        <v>7</v>
      </c>
      <c r="E106" s="33">
        <v>245.7</v>
      </c>
      <c r="F106" s="33">
        <f t="shared" si="6"/>
        <v>1719.8999999999999</v>
      </c>
      <c r="G106" s="37">
        <v>205</v>
      </c>
      <c r="H106" s="33">
        <f t="shared" si="10"/>
        <v>1435</v>
      </c>
      <c r="I106" s="18">
        <v>139.6557</v>
      </c>
      <c r="J106" s="16">
        <f t="shared" si="8"/>
        <v>977.58989999999994</v>
      </c>
      <c r="K106" s="22">
        <v>199.5</v>
      </c>
      <c r="L106" s="22">
        <f t="shared" si="4"/>
        <v>1396.5</v>
      </c>
      <c r="M106" s="22">
        <v>156.30000000000001</v>
      </c>
      <c r="N106" s="22">
        <f t="shared" si="9"/>
        <v>1094.1000000000001</v>
      </c>
      <c r="O106" s="22">
        <v>180.85</v>
      </c>
      <c r="P106" s="22">
        <f t="shared" si="7"/>
        <v>1265.95</v>
      </c>
      <c r="Q106" s="22">
        <v>222.91</v>
      </c>
      <c r="R106" s="21">
        <f t="shared" si="5"/>
        <v>1560.37</v>
      </c>
    </row>
    <row r="107" spans="1:18" s="17" customFormat="1" ht="41.25" customHeight="1" x14ac:dyDescent="0.2">
      <c r="A107" s="12">
        <v>97</v>
      </c>
      <c r="B107" s="13" t="s">
        <v>128</v>
      </c>
      <c r="C107" s="14" t="s">
        <v>21</v>
      </c>
      <c r="D107" s="15">
        <v>210</v>
      </c>
      <c r="E107" s="33">
        <v>10.8</v>
      </c>
      <c r="F107" s="33">
        <f t="shared" si="6"/>
        <v>2268</v>
      </c>
      <c r="G107" s="128" t="s">
        <v>22</v>
      </c>
      <c r="H107" s="129"/>
      <c r="I107" s="128" t="s">
        <v>22</v>
      </c>
      <c r="J107" s="129"/>
      <c r="K107" s="16">
        <v>8.8000000000000007</v>
      </c>
      <c r="L107" s="16">
        <f t="shared" si="4"/>
        <v>1848.0000000000002</v>
      </c>
      <c r="M107" s="128" t="s">
        <v>22</v>
      </c>
      <c r="N107" s="129"/>
      <c r="O107" s="22">
        <v>666.81</v>
      </c>
      <c r="P107" s="22">
        <f t="shared" si="7"/>
        <v>140030.09999999998</v>
      </c>
      <c r="Q107" s="128" t="s">
        <v>22</v>
      </c>
      <c r="R107" s="130"/>
    </row>
    <row r="108" spans="1:18" s="17" customFormat="1" ht="55.5" customHeight="1" x14ac:dyDescent="0.2">
      <c r="A108" s="12">
        <v>98</v>
      </c>
      <c r="B108" s="13" t="s">
        <v>129</v>
      </c>
      <c r="C108" s="14" t="s">
        <v>21</v>
      </c>
      <c r="D108" s="15">
        <v>1</v>
      </c>
      <c r="E108" s="33">
        <v>6589.5</v>
      </c>
      <c r="F108" s="33">
        <f t="shared" si="6"/>
        <v>6589.5</v>
      </c>
      <c r="G108" s="36">
        <v>4981</v>
      </c>
      <c r="H108" s="32">
        <f t="shared" si="10"/>
        <v>4981</v>
      </c>
      <c r="I108" s="22">
        <v>5445.69</v>
      </c>
      <c r="J108" s="22">
        <f t="shared" si="8"/>
        <v>5445.69</v>
      </c>
      <c r="K108" s="128" t="s">
        <v>22</v>
      </c>
      <c r="L108" s="129"/>
      <c r="M108" s="22">
        <v>5034.3999999999996</v>
      </c>
      <c r="N108" s="22">
        <f t="shared" si="9"/>
        <v>5034.3999999999996</v>
      </c>
      <c r="O108" s="22">
        <v>5642.6</v>
      </c>
      <c r="P108" s="22">
        <f t="shared" si="7"/>
        <v>5642.6</v>
      </c>
      <c r="Q108" s="22">
        <v>5222.3900000000003</v>
      </c>
      <c r="R108" s="21">
        <f t="shared" si="5"/>
        <v>5222.3900000000003</v>
      </c>
    </row>
    <row r="109" spans="1:18" s="17" customFormat="1" ht="55.5" customHeight="1" x14ac:dyDescent="0.2">
      <c r="A109" s="12">
        <v>99</v>
      </c>
      <c r="B109" s="13" t="s">
        <v>130</v>
      </c>
      <c r="C109" s="14" t="s">
        <v>21</v>
      </c>
      <c r="D109" s="15">
        <v>13</v>
      </c>
      <c r="E109" s="33">
        <v>1792</v>
      </c>
      <c r="F109" s="33">
        <f t="shared" si="6"/>
        <v>23296</v>
      </c>
      <c r="G109" s="36">
        <v>993</v>
      </c>
      <c r="H109" s="32">
        <f t="shared" si="10"/>
        <v>12909</v>
      </c>
      <c r="I109" s="20">
        <v>1432.7583999999999</v>
      </c>
      <c r="J109" s="22">
        <f t="shared" si="8"/>
        <v>18625.859199999999</v>
      </c>
      <c r="K109" s="22">
        <v>1590</v>
      </c>
      <c r="L109" s="22">
        <f t="shared" si="4"/>
        <v>20670</v>
      </c>
      <c r="M109" s="22">
        <v>1186.4000000000001</v>
      </c>
      <c r="N109" s="22">
        <f t="shared" si="9"/>
        <v>15423.2</v>
      </c>
      <c r="O109" s="22">
        <v>1498.19</v>
      </c>
      <c r="P109" s="22">
        <f t="shared" si="7"/>
        <v>19476.47</v>
      </c>
      <c r="Q109" s="22">
        <v>1419.88</v>
      </c>
      <c r="R109" s="21">
        <f t="shared" si="5"/>
        <v>18458.440000000002</v>
      </c>
    </row>
    <row r="110" spans="1:18" s="17" customFormat="1" ht="41.25" customHeight="1" x14ac:dyDescent="0.2">
      <c r="A110" s="12">
        <v>100</v>
      </c>
      <c r="B110" s="13" t="s">
        <v>131</v>
      </c>
      <c r="C110" s="14" t="s">
        <v>21</v>
      </c>
      <c r="D110" s="15">
        <v>18</v>
      </c>
      <c r="E110" s="33">
        <v>6570</v>
      </c>
      <c r="F110" s="33">
        <f t="shared" si="6"/>
        <v>118260</v>
      </c>
      <c r="G110" s="36">
        <v>4512</v>
      </c>
      <c r="H110" s="32">
        <f t="shared" si="10"/>
        <v>81216</v>
      </c>
      <c r="I110" s="22">
        <v>5270.69</v>
      </c>
      <c r="J110" s="22">
        <f t="shared" si="8"/>
        <v>94872.42</v>
      </c>
      <c r="K110" s="22">
        <v>5880</v>
      </c>
      <c r="L110" s="22">
        <f t="shared" si="4"/>
        <v>105840</v>
      </c>
      <c r="M110" s="22">
        <v>4910.6000000000004</v>
      </c>
      <c r="N110" s="22">
        <f t="shared" si="9"/>
        <v>88390.8</v>
      </c>
      <c r="O110" s="22">
        <v>5495.81</v>
      </c>
      <c r="P110" s="22">
        <f t="shared" si="7"/>
        <v>98924.58</v>
      </c>
      <c r="Q110" s="22">
        <v>5208.54</v>
      </c>
      <c r="R110" s="21">
        <f t="shared" si="5"/>
        <v>93753.72</v>
      </c>
    </row>
    <row r="111" spans="1:18" s="17" customFormat="1" ht="55.5" customHeight="1" x14ac:dyDescent="0.2">
      <c r="A111" s="12">
        <v>101</v>
      </c>
      <c r="B111" s="13" t="s">
        <v>132</v>
      </c>
      <c r="C111" s="14" t="s">
        <v>21</v>
      </c>
      <c r="D111" s="15">
        <v>2</v>
      </c>
      <c r="E111" s="33">
        <v>6590</v>
      </c>
      <c r="F111" s="33">
        <f t="shared" si="6"/>
        <v>13180</v>
      </c>
      <c r="G111" s="36">
        <v>5034</v>
      </c>
      <c r="H111" s="32">
        <f t="shared" si="10"/>
        <v>10068</v>
      </c>
      <c r="I111" s="22">
        <v>5352.16</v>
      </c>
      <c r="J111" s="22">
        <f t="shared" si="8"/>
        <v>10704.32</v>
      </c>
      <c r="K111" s="128" t="s">
        <v>22</v>
      </c>
      <c r="L111" s="129"/>
      <c r="M111" s="22">
        <v>5034.3999999999996</v>
      </c>
      <c r="N111" s="22">
        <f t="shared" si="9"/>
        <v>10068.799999999999</v>
      </c>
      <c r="O111" s="22">
        <v>5642.6</v>
      </c>
      <c r="P111" s="22">
        <f t="shared" si="7"/>
        <v>11285.2</v>
      </c>
      <c r="Q111" s="22">
        <v>5222.3900000000003</v>
      </c>
      <c r="R111" s="21">
        <f t="shared" si="5"/>
        <v>10444.780000000001</v>
      </c>
    </row>
    <row r="112" spans="1:18" s="17" customFormat="1" ht="55.5" customHeight="1" x14ac:dyDescent="0.2">
      <c r="A112" s="12">
        <v>102</v>
      </c>
      <c r="B112" s="13" t="s">
        <v>133</v>
      </c>
      <c r="C112" s="14" t="s">
        <v>21</v>
      </c>
      <c r="D112" s="15">
        <v>2</v>
      </c>
      <c r="E112" s="33">
        <v>6590</v>
      </c>
      <c r="F112" s="33">
        <f t="shared" si="6"/>
        <v>13180</v>
      </c>
      <c r="G112" s="36">
        <v>3212</v>
      </c>
      <c r="H112" s="32">
        <f t="shared" si="10"/>
        <v>6424</v>
      </c>
      <c r="I112" s="22">
        <v>5454.31</v>
      </c>
      <c r="J112" s="22">
        <f t="shared" si="8"/>
        <v>10908.62</v>
      </c>
      <c r="K112" s="128" t="s">
        <v>22</v>
      </c>
      <c r="L112" s="129"/>
      <c r="M112" s="22">
        <v>5034.3999999999996</v>
      </c>
      <c r="N112" s="22">
        <f t="shared" si="9"/>
        <v>10068.799999999999</v>
      </c>
      <c r="O112" s="22">
        <v>5642.6</v>
      </c>
      <c r="P112" s="22">
        <f t="shared" si="7"/>
        <v>11285.2</v>
      </c>
      <c r="Q112" s="22">
        <v>5222.3900000000003</v>
      </c>
      <c r="R112" s="21">
        <f t="shared" si="5"/>
        <v>10444.780000000001</v>
      </c>
    </row>
    <row r="113" spans="1:18" s="17" customFormat="1" ht="55.5" customHeight="1" x14ac:dyDescent="0.2">
      <c r="A113" s="12">
        <v>103</v>
      </c>
      <c r="B113" s="13" t="s">
        <v>134</v>
      </c>
      <c r="C113" s="14" t="s">
        <v>21</v>
      </c>
      <c r="D113" s="15">
        <v>2</v>
      </c>
      <c r="E113" s="33">
        <v>3645</v>
      </c>
      <c r="F113" s="33">
        <f t="shared" si="6"/>
        <v>7290</v>
      </c>
      <c r="G113" s="36">
        <v>2748</v>
      </c>
      <c r="H113" s="32">
        <f t="shared" si="10"/>
        <v>5496</v>
      </c>
      <c r="I113" s="22">
        <v>3038.36</v>
      </c>
      <c r="J113" s="22">
        <f t="shared" si="8"/>
        <v>6076.72</v>
      </c>
      <c r="K113" s="128" t="s">
        <v>22</v>
      </c>
      <c r="L113" s="129"/>
      <c r="M113" s="22">
        <v>2770.6</v>
      </c>
      <c r="N113" s="22">
        <f t="shared" si="9"/>
        <v>5541.2</v>
      </c>
      <c r="O113" s="22">
        <v>3113.16</v>
      </c>
      <c r="P113" s="22">
        <f t="shared" si="7"/>
        <v>6226.32</v>
      </c>
      <c r="Q113" s="22">
        <v>2881.33</v>
      </c>
      <c r="R113" s="21">
        <f t="shared" si="5"/>
        <v>5762.66</v>
      </c>
    </row>
    <row r="114" spans="1:18" s="17" customFormat="1" ht="48" customHeight="1" x14ac:dyDescent="0.2">
      <c r="A114" s="12">
        <v>104</v>
      </c>
      <c r="B114" s="13" t="s">
        <v>135</v>
      </c>
      <c r="C114" s="14" t="s">
        <v>21</v>
      </c>
      <c r="D114" s="15">
        <v>7</v>
      </c>
      <c r="E114" s="33">
        <v>1565</v>
      </c>
      <c r="F114" s="33">
        <f t="shared" si="6"/>
        <v>10955</v>
      </c>
      <c r="G114" s="36">
        <v>880</v>
      </c>
      <c r="H114" s="32">
        <f t="shared" si="10"/>
        <v>6160</v>
      </c>
      <c r="I114" s="22">
        <v>1226.72</v>
      </c>
      <c r="J114" s="22">
        <f t="shared" si="8"/>
        <v>8587.0400000000009</v>
      </c>
      <c r="K114" s="22">
        <v>1385</v>
      </c>
      <c r="L114" s="22">
        <f t="shared" si="4"/>
        <v>9695</v>
      </c>
      <c r="M114" s="22">
        <v>1170</v>
      </c>
      <c r="N114" s="22">
        <f t="shared" si="9"/>
        <v>8190</v>
      </c>
      <c r="O114" s="22">
        <v>1308.18</v>
      </c>
      <c r="P114" s="22">
        <f t="shared" si="7"/>
        <v>9157.26</v>
      </c>
      <c r="Q114" s="22">
        <v>1239.8</v>
      </c>
      <c r="R114" s="21">
        <f t="shared" si="5"/>
        <v>8678.6</v>
      </c>
    </row>
    <row r="115" spans="1:18" s="17" customFormat="1" ht="42" customHeight="1" x14ac:dyDescent="0.2">
      <c r="A115" s="12">
        <v>105</v>
      </c>
      <c r="B115" s="13" t="s">
        <v>136</v>
      </c>
      <c r="C115" s="14" t="s">
        <v>21</v>
      </c>
      <c r="D115" s="15">
        <v>14</v>
      </c>
      <c r="E115" s="33">
        <v>4152</v>
      </c>
      <c r="F115" s="33">
        <f t="shared" si="6"/>
        <v>58128</v>
      </c>
      <c r="G115" s="36">
        <v>1698</v>
      </c>
      <c r="H115" s="32">
        <f t="shared" si="10"/>
        <v>23772</v>
      </c>
      <c r="I115" s="22">
        <v>3489.66</v>
      </c>
      <c r="J115" s="22">
        <f t="shared" si="8"/>
        <v>48855.24</v>
      </c>
      <c r="K115" s="22">
        <v>2399.1999999999998</v>
      </c>
      <c r="L115" s="22">
        <f t="shared" si="4"/>
        <v>33588.799999999996</v>
      </c>
      <c r="M115" s="22">
        <v>3172.6</v>
      </c>
      <c r="N115" s="22">
        <f t="shared" si="9"/>
        <v>44416.4</v>
      </c>
      <c r="O115" s="22">
        <v>3555.89</v>
      </c>
      <c r="P115" s="22">
        <f t="shared" si="7"/>
        <v>49782.46</v>
      </c>
      <c r="Q115" s="22">
        <v>3291.08</v>
      </c>
      <c r="R115" s="21">
        <f t="shared" si="5"/>
        <v>46075.119999999995</v>
      </c>
    </row>
    <row r="116" spans="1:18" s="17" customFormat="1" ht="52.5" customHeight="1" x14ac:dyDescent="0.2">
      <c r="A116" s="12">
        <v>106</v>
      </c>
      <c r="B116" s="13" t="s">
        <v>137</v>
      </c>
      <c r="C116" s="14" t="s">
        <v>21</v>
      </c>
      <c r="D116" s="15">
        <v>7</v>
      </c>
      <c r="E116" s="33">
        <v>2727</v>
      </c>
      <c r="F116" s="33">
        <f t="shared" si="6"/>
        <v>19089</v>
      </c>
      <c r="G116" s="36">
        <v>1276</v>
      </c>
      <c r="H116" s="32">
        <f t="shared" si="10"/>
        <v>8932</v>
      </c>
      <c r="I116" s="22">
        <v>2256.0300000000002</v>
      </c>
      <c r="J116" s="22">
        <f t="shared" si="8"/>
        <v>15792.210000000001</v>
      </c>
      <c r="K116" s="22">
        <v>2399.1999999999998</v>
      </c>
      <c r="L116" s="22">
        <f t="shared" si="4"/>
        <v>16794.399999999998</v>
      </c>
      <c r="M116" s="22">
        <v>2035.5</v>
      </c>
      <c r="N116" s="22">
        <f t="shared" si="9"/>
        <v>14248.5</v>
      </c>
      <c r="O116" s="22">
        <v>2280.16</v>
      </c>
      <c r="P116" s="22">
        <f t="shared" si="7"/>
        <v>15961.119999999999</v>
      </c>
      <c r="Q116" s="22">
        <v>2161</v>
      </c>
      <c r="R116" s="21">
        <f t="shared" si="5"/>
        <v>15127</v>
      </c>
    </row>
    <row r="117" spans="1:18" s="17" customFormat="1" ht="54.75" customHeight="1" x14ac:dyDescent="0.2">
      <c r="A117" s="12">
        <v>107</v>
      </c>
      <c r="B117" s="13" t="s">
        <v>138</v>
      </c>
      <c r="C117" s="14" t="s">
        <v>21</v>
      </c>
      <c r="D117" s="15">
        <v>7</v>
      </c>
      <c r="E117" s="33">
        <v>2727</v>
      </c>
      <c r="F117" s="33">
        <f t="shared" si="6"/>
        <v>19089</v>
      </c>
      <c r="G117" s="36">
        <v>1276</v>
      </c>
      <c r="H117" s="32">
        <f t="shared" si="10"/>
        <v>8932</v>
      </c>
      <c r="I117" s="22">
        <v>2090.9499999999998</v>
      </c>
      <c r="J117" s="22">
        <f t="shared" si="8"/>
        <v>14636.649999999998</v>
      </c>
      <c r="K117" s="22">
        <v>2399.1999999999998</v>
      </c>
      <c r="L117" s="22">
        <f t="shared" si="4"/>
        <v>16794.399999999998</v>
      </c>
      <c r="M117" s="22">
        <v>2035.5</v>
      </c>
      <c r="N117" s="22">
        <f t="shared" si="9"/>
        <v>14248.5</v>
      </c>
      <c r="O117" s="22">
        <v>2280.16</v>
      </c>
      <c r="P117" s="22">
        <f t="shared" si="7"/>
        <v>15961.119999999999</v>
      </c>
      <c r="Q117" s="22">
        <v>2161</v>
      </c>
      <c r="R117" s="21">
        <f t="shared" si="5"/>
        <v>15127</v>
      </c>
    </row>
    <row r="118" spans="1:18" s="17" customFormat="1" ht="50.25" customHeight="1" x14ac:dyDescent="0.2">
      <c r="A118" s="12">
        <v>108</v>
      </c>
      <c r="B118" s="13" t="s">
        <v>139</v>
      </c>
      <c r="C118" s="14" t="s">
        <v>21</v>
      </c>
      <c r="D118" s="15">
        <v>7</v>
      </c>
      <c r="E118" s="33">
        <v>1917</v>
      </c>
      <c r="F118" s="33">
        <f t="shared" si="6"/>
        <v>13419</v>
      </c>
      <c r="G118" s="36">
        <v>1404</v>
      </c>
      <c r="H118" s="32">
        <f t="shared" si="10"/>
        <v>9828</v>
      </c>
      <c r="I118" s="22">
        <v>1496.12</v>
      </c>
      <c r="J118" s="22">
        <f t="shared" si="8"/>
        <v>10472.84</v>
      </c>
      <c r="K118" s="22">
        <v>1699.25</v>
      </c>
      <c r="L118" s="22">
        <f t="shared" si="4"/>
        <v>11894.75</v>
      </c>
      <c r="M118" s="22">
        <v>1430.4</v>
      </c>
      <c r="N118" s="22">
        <f t="shared" si="9"/>
        <v>10012.800000000001</v>
      </c>
      <c r="O118" s="22">
        <v>1600.51</v>
      </c>
      <c r="P118" s="22">
        <f t="shared" si="7"/>
        <v>11203.57</v>
      </c>
      <c r="Q118" s="22">
        <v>1516.85</v>
      </c>
      <c r="R118" s="21">
        <f t="shared" si="5"/>
        <v>10617.949999999999</v>
      </c>
    </row>
    <row r="119" spans="1:18" s="17" customFormat="1" ht="41.25" customHeight="1" x14ac:dyDescent="0.2">
      <c r="A119" s="12">
        <v>109</v>
      </c>
      <c r="B119" s="13" t="s">
        <v>140</v>
      </c>
      <c r="C119" s="14" t="s">
        <v>21</v>
      </c>
      <c r="D119" s="15">
        <v>3</v>
      </c>
      <c r="E119" s="33">
        <v>2776</v>
      </c>
      <c r="F119" s="33">
        <f t="shared" si="6"/>
        <v>8328</v>
      </c>
      <c r="G119" s="36">
        <v>1277</v>
      </c>
      <c r="H119" s="32">
        <f t="shared" si="10"/>
        <v>3831</v>
      </c>
      <c r="I119" s="22">
        <v>2208.62</v>
      </c>
      <c r="J119" s="22">
        <f t="shared" si="8"/>
        <v>6625.86</v>
      </c>
      <c r="K119" s="128" t="s">
        <v>22</v>
      </c>
      <c r="L119" s="129"/>
      <c r="M119" s="22">
        <v>2075</v>
      </c>
      <c r="N119" s="22">
        <f t="shared" si="9"/>
        <v>6225</v>
      </c>
      <c r="O119" s="22">
        <v>2321.25</v>
      </c>
      <c r="P119" s="22">
        <f t="shared" si="7"/>
        <v>6963.75</v>
      </c>
      <c r="Q119" s="22">
        <v>2199.92</v>
      </c>
      <c r="R119" s="21">
        <f t="shared" si="5"/>
        <v>6599.76</v>
      </c>
    </row>
    <row r="120" spans="1:18" s="17" customFormat="1" ht="39" customHeight="1" x14ac:dyDescent="0.2">
      <c r="A120" s="12">
        <v>110</v>
      </c>
      <c r="B120" s="13" t="s">
        <v>141</v>
      </c>
      <c r="C120" s="14" t="s">
        <v>21</v>
      </c>
      <c r="D120" s="15">
        <v>3</v>
      </c>
      <c r="E120" s="33">
        <v>2776</v>
      </c>
      <c r="F120" s="33">
        <f t="shared" si="6"/>
        <v>8328</v>
      </c>
      <c r="G120" s="36">
        <v>1277</v>
      </c>
      <c r="H120" s="32">
        <f t="shared" si="10"/>
        <v>3831</v>
      </c>
      <c r="I120" s="22">
        <v>2324.5700000000002</v>
      </c>
      <c r="J120" s="22">
        <f t="shared" si="8"/>
        <v>6973.7100000000009</v>
      </c>
      <c r="K120" s="128" t="s">
        <v>22</v>
      </c>
      <c r="L120" s="129"/>
      <c r="M120" s="22">
        <v>2075</v>
      </c>
      <c r="N120" s="22">
        <f t="shared" si="9"/>
        <v>6225</v>
      </c>
      <c r="O120" s="22">
        <v>2321.25</v>
      </c>
      <c r="P120" s="22">
        <f t="shared" si="7"/>
        <v>6963.75</v>
      </c>
      <c r="Q120" s="22">
        <v>2199.92</v>
      </c>
      <c r="R120" s="21">
        <f t="shared" si="5"/>
        <v>6599.76</v>
      </c>
    </row>
    <row r="121" spans="1:18" s="17" customFormat="1" ht="39" customHeight="1" x14ac:dyDescent="0.2">
      <c r="A121" s="12">
        <v>111</v>
      </c>
      <c r="B121" s="13" t="s">
        <v>142</v>
      </c>
      <c r="C121" s="14" t="s">
        <v>21</v>
      </c>
      <c r="D121" s="15">
        <v>3</v>
      </c>
      <c r="E121" s="33">
        <v>2816</v>
      </c>
      <c r="F121" s="33">
        <f t="shared" si="6"/>
        <v>8448</v>
      </c>
      <c r="G121" s="36">
        <v>1441</v>
      </c>
      <c r="H121" s="32">
        <f t="shared" si="10"/>
        <v>4323</v>
      </c>
      <c r="I121" s="22">
        <v>2202.59</v>
      </c>
      <c r="J121" s="22">
        <f t="shared" si="8"/>
        <v>6607.77</v>
      </c>
      <c r="K121" s="128" t="s">
        <v>22</v>
      </c>
      <c r="L121" s="129"/>
      <c r="M121" s="22">
        <v>2105.8000000000002</v>
      </c>
      <c r="N121" s="22">
        <f t="shared" si="9"/>
        <v>6317.4000000000005</v>
      </c>
      <c r="O121" s="22">
        <v>2355</v>
      </c>
      <c r="P121" s="22">
        <f t="shared" si="7"/>
        <v>7065</v>
      </c>
      <c r="Q121" s="22">
        <v>2231.92</v>
      </c>
      <c r="R121" s="21">
        <f t="shared" si="5"/>
        <v>6695.76</v>
      </c>
    </row>
    <row r="122" spans="1:18" s="17" customFormat="1" ht="41.25" customHeight="1" x14ac:dyDescent="0.2">
      <c r="A122" s="12">
        <v>112</v>
      </c>
      <c r="B122" s="13" t="s">
        <v>143</v>
      </c>
      <c r="C122" s="14" t="s">
        <v>21</v>
      </c>
      <c r="D122" s="15">
        <v>3</v>
      </c>
      <c r="E122" s="33">
        <v>2776</v>
      </c>
      <c r="F122" s="33">
        <f t="shared" si="6"/>
        <v>8328</v>
      </c>
      <c r="G122" s="36">
        <v>1277</v>
      </c>
      <c r="H122" s="32">
        <f t="shared" si="10"/>
        <v>3831</v>
      </c>
      <c r="I122" s="128" t="s">
        <v>22</v>
      </c>
      <c r="J122" s="129"/>
      <c r="K122" s="128" t="s">
        <v>22</v>
      </c>
      <c r="L122" s="129"/>
      <c r="M122" s="22">
        <v>2075</v>
      </c>
      <c r="N122" s="22">
        <f t="shared" si="9"/>
        <v>6225</v>
      </c>
      <c r="O122" s="22">
        <v>2321.25</v>
      </c>
      <c r="P122" s="22">
        <f t="shared" si="7"/>
        <v>6963.75</v>
      </c>
      <c r="Q122" s="22">
        <v>2199.92</v>
      </c>
      <c r="R122" s="21">
        <f t="shared" si="5"/>
        <v>6599.76</v>
      </c>
    </row>
    <row r="123" spans="1:18" s="17" customFormat="1" ht="56.25" customHeight="1" x14ac:dyDescent="0.2">
      <c r="A123" s="12">
        <v>113</v>
      </c>
      <c r="B123" s="13" t="s">
        <v>144</v>
      </c>
      <c r="C123" s="14" t="s">
        <v>21</v>
      </c>
      <c r="D123" s="15">
        <v>7</v>
      </c>
      <c r="E123" s="33">
        <v>2727</v>
      </c>
      <c r="F123" s="33">
        <f t="shared" si="6"/>
        <v>19089</v>
      </c>
      <c r="G123" s="36">
        <v>1283</v>
      </c>
      <c r="H123" s="32">
        <f t="shared" si="10"/>
        <v>8981</v>
      </c>
      <c r="I123" s="22">
        <v>2157.7600000000002</v>
      </c>
      <c r="J123" s="22">
        <f t="shared" si="8"/>
        <v>15104.320000000002</v>
      </c>
      <c r="K123" s="22">
        <v>2399.5500000000002</v>
      </c>
      <c r="L123" s="22">
        <f t="shared" si="4"/>
        <v>16796.850000000002</v>
      </c>
      <c r="M123" s="22">
        <v>2035.5</v>
      </c>
      <c r="N123" s="22">
        <f t="shared" si="9"/>
        <v>14248.5</v>
      </c>
      <c r="O123" s="22">
        <v>2280.16</v>
      </c>
      <c r="P123" s="22">
        <f t="shared" si="7"/>
        <v>15961.119999999999</v>
      </c>
      <c r="Q123" s="22">
        <v>2161</v>
      </c>
      <c r="R123" s="21">
        <f t="shared" si="5"/>
        <v>15127</v>
      </c>
    </row>
    <row r="124" spans="1:18" s="17" customFormat="1" ht="44.25" customHeight="1" x14ac:dyDescent="0.2">
      <c r="A124" s="12">
        <v>114</v>
      </c>
      <c r="B124" s="13" t="s">
        <v>145</v>
      </c>
      <c r="C124" s="14" t="s">
        <v>21</v>
      </c>
      <c r="D124" s="15">
        <v>28</v>
      </c>
      <c r="E124" s="33">
        <v>3935</v>
      </c>
      <c r="F124" s="33">
        <f t="shared" si="6"/>
        <v>110180</v>
      </c>
      <c r="G124" s="37">
        <v>2871</v>
      </c>
      <c r="H124" s="33">
        <f t="shared" si="10"/>
        <v>80388</v>
      </c>
      <c r="I124" s="20">
        <v>3068.9652999999998</v>
      </c>
      <c r="J124" s="22">
        <f t="shared" si="8"/>
        <v>85931.028399999996</v>
      </c>
      <c r="K124" s="22">
        <v>3425</v>
      </c>
      <c r="L124" s="22">
        <f t="shared" si="4"/>
        <v>95900</v>
      </c>
      <c r="M124" s="16">
        <v>2318.5</v>
      </c>
      <c r="N124" s="16">
        <f t="shared" si="9"/>
        <v>64918</v>
      </c>
      <c r="O124" s="22">
        <v>3290.02</v>
      </c>
      <c r="P124" s="22">
        <f t="shared" si="7"/>
        <v>92120.56</v>
      </c>
      <c r="Q124" s="22">
        <v>3118.05</v>
      </c>
      <c r="R124" s="21">
        <f t="shared" si="5"/>
        <v>87305.400000000009</v>
      </c>
    </row>
    <row r="125" spans="1:18" s="45" customFormat="1" x14ac:dyDescent="0.25">
      <c r="A125" s="38"/>
      <c r="B125" s="39" t="s">
        <v>146</v>
      </c>
      <c r="C125" s="40" t="s">
        <v>147</v>
      </c>
      <c r="D125" s="40"/>
      <c r="E125" s="41"/>
      <c r="F125" s="42">
        <f>SUM(F11:F124)</f>
        <v>563979.9</v>
      </c>
      <c r="G125" s="41"/>
      <c r="H125" s="42">
        <f>SUM(H11:H124)</f>
        <v>312500</v>
      </c>
      <c r="I125" s="41"/>
      <c r="J125" s="42">
        <f>SUM(J90:J92,J106,J108:J121,J123:J124)</f>
        <v>369765.86549999996</v>
      </c>
      <c r="K125" s="43"/>
      <c r="L125" s="42">
        <f>SUM(L11:L124)</f>
        <v>373126.28999999992</v>
      </c>
      <c r="M125" s="43"/>
      <c r="N125" s="42">
        <f>SUM(N11:N124)</f>
        <v>412055.01</v>
      </c>
      <c r="O125" s="43"/>
      <c r="P125" s="42">
        <f>SUM(P11:P124)</f>
        <v>640143.85000000009</v>
      </c>
      <c r="Q125" s="43"/>
      <c r="R125" s="44">
        <f>SUM(R11:R124)</f>
        <v>500270.91880000004</v>
      </c>
    </row>
    <row r="126" spans="1:18" s="45" customFormat="1" x14ac:dyDescent="0.25">
      <c r="A126" s="46"/>
      <c r="B126" s="47" t="s">
        <v>148</v>
      </c>
      <c r="C126" s="40" t="s">
        <v>149</v>
      </c>
      <c r="D126" s="40"/>
      <c r="E126" s="48"/>
      <c r="F126" s="49">
        <f>F125*0.16</f>
        <v>90236.784</v>
      </c>
      <c r="G126" s="48"/>
      <c r="H126" s="49">
        <f>H125*0.16</f>
        <v>50000</v>
      </c>
      <c r="I126" s="48"/>
      <c r="J126" s="49">
        <f>J125*0.16</f>
        <v>59162.538479999996</v>
      </c>
      <c r="K126" s="50"/>
      <c r="L126" s="49">
        <f>L125*0.16</f>
        <v>59700.206399999988</v>
      </c>
      <c r="M126" s="50"/>
      <c r="N126" s="49">
        <f>N125*0.16</f>
        <v>65928.801600000006</v>
      </c>
      <c r="O126" s="50"/>
      <c r="P126" s="49">
        <f>P125*0.16</f>
        <v>102423.01600000002</v>
      </c>
      <c r="Q126" s="50"/>
      <c r="R126" s="51">
        <f>R125*0.16</f>
        <v>80043.347008000012</v>
      </c>
    </row>
    <row r="127" spans="1:18" s="45" customFormat="1" x14ac:dyDescent="0.25">
      <c r="A127" s="52"/>
      <c r="B127" s="53"/>
      <c r="C127" s="54" t="s">
        <v>150</v>
      </c>
      <c r="D127" s="55"/>
      <c r="E127" s="56"/>
      <c r="F127" s="57">
        <f>SUM(F125:F126)</f>
        <v>654216.68400000001</v>
      </c>
      <c r="G127" s="56"/>
      <c r="H127" s="57">
        <f>SUM(H125:H126)</f>
        <v>362500</v>
      </c>
      <c r="I127" s="56"/>
      <c r="J127" s="57">
        <f>SUM(J125:J126)</f>
        <v>428928.40397999994</v>
      </c>
      <c r="K127" s="58"/>
      <c r="L127" s="57">
        <f>SUM(L125:L126)</f>
        <v>432826.49639999989</v>
      </c>
      <c r="M127" s="58"/>
      <c r="N127" s="57">
        <f>SUM(N125:N126)</f>
        <v>477983.81160000002</v>
      </c>
      <c r="O127" s="58"/>
      <c r="P127" s="57">
        <f>SUM(P125:P126)</f>
        <v>742566.86600000015</v>
      </c>
      <c r="Q127" s="58"/>
      <c r="R127" s="59">
        <f>SUM(R125:R126)</f>
        <v>580314.265808</v>
      </c>
    </row>
    <row r="128" spans="1:18" s="17" customFormat="1" ht="13.5" x14ac:dyDescent="0.2">
      <c r="A128" s="126" t="s">
        <v>151</v>
      </c>
      <c r="B128" s="127"/>
      <c r="C128" s="127"/>
      <c r="D128" s="127"/>
      <c r="E128" s="60"/>
      <c r="F128" s="60"/>
      <c r="G128" s="60"/>
      <c r="H128" s="60"/>
      <c r="I128" s="60"/>
      <c r="J128" s="60"/>
      <c r="K128" s="60"/>
      <c r="L128" s="60"/>
      <c r="M128" s="60"/>
      <c r="N128" s="60"/>
      <c r="O128" s="60"/>
      <c r="P128" s="60"/>
      <c r="Q128" s="60"/>
      <c r="R128" s="61"/>
    </row>
    <row r="129" spans="1:78" s="17" customFormat="1" ht="22.5" customHeight="1" x14ac:dyDescent="0.2">
      <c r="A129" s="62"/>
      <c r="B129" s="63"/>
      <c r="C129" s="64" t="s">
        <v>152</v>
      </c>
      <c r="D129" s="65"/>
      <c r="E129" s="118" t="s">
        <v>153</v>
      </c>
      <c r="F129" s="125"/>
      <c r="G129" s="118" t="s">
        <v>153</v>
      </c>
      <c r="H129" s="125"/>
      <c r="I129" s="118" t="s">
        <v>153</v>
      </c>
      <c r="J129" s="125"/>
      <c r="K129" s="118" t="s">
        <v>153</v>
      </c>
      <c r="L129" s="125"/>
      <c r="M129" s="118" t="s">
        <v>153</v>
      </c>
      <c r="N129" s="125"/>
      <c r="O129" s="118" t="s">
        <v>153</v>
      </c>
      <c r="P129" s="125"/>
      <c r="Q129" s="118" t="s">
        <v>153</v>
      </c>
      <c r="R129" s="119"/>
    </row>
    <row r="130" spans="1:78" s="17" customFormat="1" ht="22.5" customHeight="1" x14ac:dyDescent="0.2">
      <c r="A130" s="62"/>
      <c r="B130" s="63"/>
      <c r="C130" s="64" t="s">
        <v>154</v>
      </c>
      <c r="D130" s="65"/>
      <c r="E130" s="118" t="s">
        <v>153</v>
      </c>
      <c r="F130" s="125"/>
      <c r="G130" s="118" t="s">
        <v>153</v>
      </c>
      <c r="H130" s="125"/>
      <c r="I130" s="118" t="s">
        <v>153</v>
      </c>
      <c r="J130" s="125"/>
      <c r="K130" s="118" t="s">
        <v>153</v>
      </c>
      <c r="L130" s="125"/>
      <c r="M130" s="118" t="s">
        <v>153</v>
      </c>
      <c r="N130" s="125"/>
      <c r="O130" s="118" t="s">
        <v>153</v>
      </c>
      <c r="P130" s="125"/>
      <c r="Q130" s="118" t="s">
        <v>153</v>
      </c>
      <c r="R130" s="119"/>
    </row>
    <row r="131" spans="1:78" s="17" customFormat="1" ht="22.5" customHeight="1" x14ac:dyDescent="0.2">
      <c r="A131" s="62"/>
      <c r="B131" s="63"/>
      <c r="C131" s="64" t="s">
        <v>155</v>
      </c>
      <c r="D131" s="65"/>
      <c r="E131" s="118" t="s">
        <v>153</v>
      </c>
      <c r="F131" s="125"/>
      <c r="G131" s="118" t="s">
        <v>153</v>
      </c>
      <c r="H131" s="125"/>
      <c r="I131" s="118" t="s">
        <v>153</v>
      </c>
      <c r="J131" s="125"/>
      <c r="K131" s="118" t="s">
        <v>153</v>
      </c>
      <c r="L131" s="125"/>
      <c r="M131" s="118" t="s">
        <v>153</v>
      </c>
      <c r="N131" s="125"/>
      <c r="O131" s="118" t="s">
        <v>153</v>
      </c>
      <c r="P131" s="125"/>
      <c r="Q131" s="118" t="s">
        <v>153</v>
      </c>
      <c r="R131" s="119"/>
    </row>
    <row r="132" spans="1:78" s="17" customFormat="1" ht="22.5" customHeight="1" x14ac:dyDescent="0.2">
      <c r="A132" s="66"/>
      <c r="B132" s="63"/>
      <c r="C132" s="64" t="s">
        <v>156</v>
      </c>
      <c r="D132" s="65"/>
      <c r="E132" s="118" t="s">
        <v>153</v>
      </c>
      <c r="F132" s="125"/>
      <c r="G132" s="118" t="s">
        <v>153</v>
      </c>
      <c r="H132" s="125"/>
      <c r="I132" s="118" t="s">
        <v>153</v>
      </c>
      <c r="J132" s="125"/>
      <c r="K132" s="118" t="s">
        <v>153</v>
      </c>
      <c r="L132" s="125"/>
      <c r="M132" s="118" t="s">
        <v>153</v>
      </c>
      <c r="N132" s="125"/>
      <c r="O132" s="118" t="s">
        <v>153</v>
      </c>
      <c r="P132" s="125"/>
      <c r="Q132" s="118" t="s">
        <v>153</v>
      </c>
      <c r="R132" s="119"/>
    </row>
    <row r="133" spans="1:78" s="17" customFormat="1" ht="22.5" customHeight="1" x14ac:dyDescent="0.2">
      <c r="A133" s="62"/>
      <c r="B133" s="63"/>
      <c r="C133" s="63" t="s">
        <v>157</v>
      </c>
      <c r="D133" s="65"/>
      <c r="E133" s="118" t="s">
        <v>153</v>
      </c>
      <c r="F133" s="125"/>
      <c r="G133" s="118" t="s">
        <v>153</v>
      </c>
      <c r="H133" s="125"/>
      <c r="I133" s="118" t="s">
        <v>153</v>
      </c>
      <c r="J133" s="125"/>
      <c r="K133" s="118" t="s">
        <v>153</v>
      </c>
      <c r="L133" s="125"/>
      <c r="M133" s="118" t="s">
        <v>153</v>
      </c>
      <c r="N133" s="125"/>
      <c r="O133" s="118" t="s">
        <v>153</v>
      </c>
      <c r="P133" s="125"/>
      <c r="Q133" s="118" t="s">
        <v>153</v>
      </c>
      <c r="R133" s="119"/>
    </row>
    <row r="134" spans="1:78" s="17" customFormat="1" ht="98.25" customHeight="1" x14ac:dyDescent="0.2">
      <c r="A134" s="62"/>
      <c r="B134" s="67"/>
      <c r="C134" s="67" t="s">
        <v>158</v>
      </c>
      <c r="D134" s="68"/>
      <c r="E134" s="69"/>
      <c r="F134" s="69"/>
      <c r="G134" s="69"/>
      <c r="H134" s="69"/>
      <c r="I134" s="120"/>
      <c r="J134" s="121"/>
      <c r="K134" s="109" t="s">
        <v>159</v>
      </c>
      <c r="L134" s="110"/>
      <c r="M134" s="105" t="s">
        <v>160</v>
      </c>
      <c r="N134" s="122"/>
      <c r="O134" s="88"/>
      <c r="P134" s="89"/>
      <c r="Q134" s="109" t="s">
        <v>163</v>
      </c>
      <c r="R134" s="111"/>
    </row>
    <row r="135" spans="1:78" s="17" customFormat="1" ht="91.5" customHeight="1" x14ac:dyDescent="0.2">
      <c r="A135" s="70"/>
      <c r="B135" s="71"/>
      <c r="C135" s="71"/>
      <c r="D135" s="72"/>
      <c r="E135" s="73"/>
      <c r="F135" s="73"/>
      <c r="G135" s="73"/>
      <c r="H135" s="73"/>
      <c r="I135" s="123"/>
      <c r="J135" s="124"/>
      <c r="K135" s="109" t="s">
        <v>161</v>
      </c>
      <c r="L135" s="110"/>
      <c r="M135" s="115"/>
      <c r="N135" s="116"/>
      <c r="O135" s="90"/>
      <c r="P135" s="91"/>
      <c r="Q135" s="105" t="s">
        <v>165</v>
      </c>
      <c r="R135" s="106"/>
    </row>
    <row r="136" spans="1:78" s="17" customFormat="1" ht="81.75" customHeight="1" x14ac:dyDescent="0.2">
      <c r="A136" s="70"/>
      <c r="B136" s="71"/>
      <c r="C136" s="71"/>
      <c r="D136" s="72"/>
      <c r="E136" s="73"/>
      <c r="F136" s="73"/>
      <c r="G136" s="73"/>
      <c r="H136" s="73"/>
      <c r="I136" s="74"/>
      <c r="J136" s="75"/>
      <c r="K136" s="109" t="s">
        <v>162</v>
      </c>
      <c r="L136" s="110"/>
      <c r="M136" s="76"/>
      <c r="N136" s="77"/>
      <c r="O136" s="92"/>
      <c r="P136" s="91"/>
      <c r="Q136" s="107"/>
      <c r="R136" s="108"/>
    </row>
    <row r="137" spans="1:78" s="17" customFormat="1" ht="124.5" customHeight="1" x14ac:dyDescent="0.2">
      <c r="A137" s="70"/>
      <c r="B137" s="71"/>
      <c r="C137" s="71"/>
      <c r="D137" s="72"/>
      <c r="E137" s="73"/>
      <c r="F137" s="73"/>
      <c r="G137" s="73"/>
      <c r="H137" s="73"/>
      <c r="I137" s="74"/>
      <c r="J137" s="75"/>
      <c r="K137" s="109" t="s">
        <v>164</v>
      </c>
      <c r="L137" s="110"/>
      <c r="M137" s="76"/>
      <c r="N137" s="78"/>
      <c r="O137" s="92"/>
      <c r="P137" s="91"/>
      <c r="Q137" s="109" t="s">
        <v>167</v>
      </c>
      <c r="R137" s="111"/>
    </row>
    <row r="138" spans="1:78" s="17" customFormat="1" ht="98.25" customHeight="1" x14ac:dyDescent="0.2">
      <c r="A138" s="95"/>
      <c r="B138" s="96"/>
      <c r="C138" s="96"/>
      <c r="D138" s="97"/>
      <c r="E138" s="98"/>
      <c r="F138" s="98"/>
      <c r="G138" s="98"/>
      <c r="H138" s="98"/>
      <c r="I138" s="99"/>
      <c r="J138" s="100"/>
      <c r="K138" s="109" t="s">
        <v>166</v>
      </c>
      <c r="L138" s="110"/>
      <c r="M138" s="101"/>
      <c r="N138" s="102"/>
      <c r="O138" s="103"/>
      <c r="P138" s="104"/>
      <c r="Q138" s="109" t="s">
        <v>166</v>
      </c>
      <c r="R138" s="111"/>
    </row>
    <row r="139" spans="1:78" s="17" customFormat="1" ht="118.5" customHeight="1" x14ac:dyDescent="0.2">
      <c r="A139" s="70"/>
      <c r="B139" s="71"/>
      <c r="C139" s="71"/>
      <c r="D139" s="72"/>
      <c r="E139" s="73"/>
      <c r="F139" s="73"/>
      <c r="G139" s="73"/>
      <c r="H139" s="73"/>
      <c r="I139" s="74"/>
      <c r="J139" s="75"/>
      <c r="K139" s="115" t="s">
        <v>168</v>
      </c>
      <c r="L139" s="116"/>
      <c r="M139" s="76"/>
      <c r="N139" s="78"/>
      <c r="O139" s="92"/>
      <c r="P139" s="91"/>
      <c r="Q139" s="115" t="s">
        <v>170</v>
      </c>
      <c r="R139" s="117"/>
    </row>
    <row r="140" spans="1:78" s="17" customFormat="1" ht="106.5" customHeight="1" x14ac:dyDescent="0.2">
      <c r="A140" s="70"/>
      <c r="B140" s="71"/>
      <c r="C140" s="71"/>
      <c r="D140" s="72"/>
      <c r="E140" s="73"/>
      <c r="F140" s="73"/>
      <c r="G140" s="73"/>
      <c r="H140" s="73"/>
      <c r="I140" s="74"/>
      <c r="J140" s="75"/>
      <c r="K140" s="109" t="s">
        <v>169</v>
      </c>
      <c r="L140" s="110"/>
      <c r="M140" s="76"/>
      <c r="N140" s="78"/>
      <c r="O140" s="92"/>
      <c r="P140" s="91"/>
      <c r="Q140" s="109" t="s">
        <v>172</v>
      </c>
      <c r="R140" s="111"/>
    </row>
    <row r="141" spans="1:78" s="17" customFormat="1" ht="99.75" customHeight="1" thickBot="1" x14ac:dyDescent="0.25">
      <c r="A141" s="82"/>
      <c r="B141" s="83"/>
      <c r="C141" s="83"/>
      <c r="D141" s="84"/>
      <c r="E141" s="85"/>
      <c r="F141" s="85"/>
      <c r="G141" s="85"/>
      <c r="H141" s="85"/>
      <c r="I141" s="81"/>
      <c r="J141" s="86"/>
      <c r="K141" s="112" t="s">
        <v>171</v>
      </c>
      <c r="L141" s="113"/>
      <c r="M141" s="87"/>
      <c r="N141" s="79"/>
      <c r="O141" s="93"/>
      <c r="P141" s="94"/>
      <c r="Q141" s="112" t="s">
        <v>173</v>
      </c>
      <c r="R141" s="114"/>
    </row>
    <row r="142" spans="1:78" ht="15.75" thickTop="1" x14ac:dyDescent="0.2"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</row>
    <row r="143" spans="1:78" x14ac:dyDescent="0.2"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</row>
    <row r="144" spans="1:78" x14ac:dyDescent="0.2"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</row>
    <row r="145" spans="19:78" x14ac:dyDescent="0.2"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</row>
    <row r="146" spans="19:78" ht="12.75" x14ac:dyDescent="0.2"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</row>
    <row r="147" spans="19:78" ht="12.75" x14ac:dyDescent="0.2"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</row>
    <row r="148" spans="19:78" ht="21" customHeight="1" x14ac:dyDescent="0.2">
      <c r="BM148" s="1"/>
      <c r="BN148" s="1"/>
      <c r="BO148" s="1"/>
      <c r="BP148" s="1"/>
    </row>
    <row r="149" spans="19:78" ht="23.25" customHeight="1" x14ac:dyDescent="0.2">
      <c r="BM149" s="1"/>
      <c r="BN149" s="1"/>
      <c r="BO149" s="1"/>
      <c r="BP149" s="1"/>
    </row>
    <row r="150" spans="19:78" ht="23.85" customHeight="1" x14ac:dyDescent="0.2">
      <c r="BM150" s="1"/>
      <c r="BN150" s="1"/>
      <c r="BO150" s="1"/>
      <c r="BP150" s="1"/>
    </row>
    <row r="151" spans="19:78" x14ac:dyDescent="0.2">
      <c r="BM151" s="1"/>
      <c r="BN151" s="1"/>
      <c r="BO151" s="1"/>
      <c r="BP151" s="1"/>
    </row>
    <row r="152" spans="19:78" ht="24.75" customHeight="1" x14ac:dyDescent="0.2">
      <c r="BM152" s="1"/>
      <c r="BN152" s="1"/>
      <c r="BO152" s="1"/>
      <c r="BP152" s="1"/>
    </row>
    <row r="153" spans="19:78" ht="24.75" customHeight="1" x14ac:dyDescent="0.2">
      <c r="BM153" s="1"/>
      <c r="BN153" s="1"/>
      <c r="BO153" s="1"/>
      <c r="BP153" s="1"/>
    </row>
    <row r="154" spans="19:78" ht="31.5" customHeight="1" x14ac:dyDescent="0.2">
      <c r="BM154" s="1"/>
      <c r="BN154" s="1"/>
      <c r="BO154" s="1"/>
      <c r="BP154" s="1"/>
    </row>
    <row r="155" spans="19:78" ht="24.75" customHeight="1" x14ac:dyDescent="0.2">
      <c r="BM155" s="1"/>
      <c r="BN155" s="1"/>
      <c r="BO155" s="1"/>
      <c r="BP155" s="1"/>
    </row>
    <row r="156" spans="19:78" ht="26.25" customHeight="1" x14ac:dyDescent="0.2">
      <c r="BM156" s="1"/>
      <c r="BN156" s="1"/>
      <c r="BO156" s="1"/>
      <c r="BP156" s="1"/>
    </row>
    <row r="157" spans="19:78" ht="22.5" customHeight="1" x14ac:dyDescent="0.2">
      <c r="BM157" s="1"/>
      <c r="BN157" s="1"/>
      <c r="BO157" s="1"/>
      <c r="BP157" s="1"/>
    </row>
    <row r="158" spans="19:78" ht="23.25" customHeight="1" x14ac:dyDescent="0.2">
      <c r="BM158" s="1"/>
      <c r="BN158" s="1"/>
      <c r="BO158" s="1"/>
      <c r="BP158" s="1"/>
    </row>
    <row r="159" spans="19:78" ht="66" customHeight="1" x14ac:dyDescent="0.2">
      <c r="BM159" s="1"/>
      <c r="BN159" s="1"/>
      <c r="BO159" s="1"/>
      <c r="BP159" s="1"/>
    </row>
    <row r="160" spans="19:78" ht="50.25" customHeight="1" x14ac:dyDescent="0.2">
      <c r="BM160" s="1"/>
      <c r="BN160" s="1"/>
      <c r="BO160" s="1"/>
      <c r="BP160" s="1"/>
    </row>
    <row r="161" spans="65:68" ht="46.5" customHeight="1" x14ac:dyDescent="0.2">
      <c r="BM161" s="1"/>
      <c r="BN161" s="1"/>
      <c r="BO161" s="1"/>
      <c r="BP161" s="1"/>
    </row>
    <row r="162" spans="65:68" ht="44.25" customHeight="1" x14ac:dyDescent="0.2">
      <c r="BM162" s="1"/>
      <c r="BN162" s="1"/>
      <c r="BO162" s="1"/>
      <c r="BP162" s="1"/>
    </row>
    <row r="163" spans="65:68" ht="24" customHeight="1" x14ac:dyDescent="0.2">
      <c r="BM163" s="1"/>
      <c r="BN163" s="1"/>
      <c r="BO163" s="1"/>
      <c r="BP163" s="1"/>
    </row>
    <row r="164" spans="65:68" ht="36.75" customHeight="1" x14ac:dyDescent="0.2">
      <c r="BM164" s="1"/>
      <c r="BN164" s="1"/>
      <c r="BO164" s="1"/>
      <c r="BP164" s="1"/>
    </row>
    <row r="168" spans="65:68" ht="32.25" customHeight="1" x14ac:dyDescent="0.2">
      <c r="BM168" s="1"/>
      <c r="BN168" s="1"/>
      <c r="BO168" s="1"/>
      <c r="BP168" s="1"/>
    </row>
  </sheetData>
  <mergeCells count="582">
    <mergeCell ref="A1:R1"/>
    <mergeCell ref="A2:R2"/>
    <mergeCell ref="A3:R3"/>
    <mergeCell ref="A4:R4"/>
    <mergeCell ref="A5:R5"/>
    <mergeCell ref="A6:R6"/>
    <mergeCell ref="O8:P9"/>
    <mergeCell ref="Q8:R9"/>
    <mergeCell ref="E11:F11"/>
    <mergeCell ref="G11:H11"/>
    <mergeCell ref="I11:J11"/>
    <mergeCell ref="M11:N11"/>
    <mergeCell ref="O11:P11"/>
    <mergeCell ref="Q11:R11"/>
    <mergeCell ref="B8:D9"/>
    <mergeCell ref="E8:F9"/>
    <mergeCell ref="G8:H9"/>
    <mergeCell ref="I8:J9"/>
    <mergeCell ref="K8:L9"/>
    <mergeCell ref="M8:N9"/>
    <mergeCell ref="E13:F13"/>
    <mergeCell ref="G13:H13"/>
    <mergeCell ref="I13:J13"/>
    <mergeCell ref="K13:L13"/>
    <mergeCell ref="M13:N13"/>
    <mergeCell ref="O13:P13"/>
    <mergeCell ref="E12:F12"/>
    <mergeCell ref="G12:H12"/>
    <mergeCell ref="I12:J12"/>
    <mergeCell ref="K12:L12"/>
    <mergeCell ref="M12:N12"/>
    <mergeCell ref="O12:P12"/>
    <mergeCell ref="Q15:R15"/>
    <mergeCell ref="E16:F16"/>
    <mergeCell ref="G16:H16"/>
    <mergeCell ref="I16:J16"/>
    <mergeCell ref="M16:N16"/>
    <mergeCell ref="O16:P16"/>
    <mergeCell ref="Q16:R16"/>
    <mergeCell ref="E14:F14"/>
    <mergeCell ref="G14:H14"/>
    <mergeCell ref="I14:J14"/>
    <mergeCell ref="M14:N14"/>
    <mergeCell ref="O14:P14"/>
    <mergeCell ref="E15:F15"/>
    <mergeCell ref="G15:H15"/>
    <mergeCell ref="I15:J15"/>
    <mergeCell ref="M15:N15"/>
    <mergeCell ref="O15:P15"/>
    <mergeCell ref="O18:P18"/>
    <mergeCell ref="Q18:R18"/>
    <mergeCell ref="E19:F19"/>
    <mergeCell ref="G19:H19"/>
    <mergeCell ref="I19:J19"/>
    <mergeCell ref="O19:P19"/>
    <mergeCell ref="E17:F17"/>
    <mergeCell ref="G17:H17"/>
    <mergeCell ref="I17:J17"/>
    <mergeCell ref="M17:N17"/>
    <mergeCell ref="O17:P17"/>
    <mergeCell ref="E18:F18"/>
    <mergeCell ref="G18:H18"/>
    <mergeCell ref="I18:J18"/>
    <mergeCell ref="K18:L18"/>
    <mergeCell ref="M18:N18"/>
    <mergeCell ref="E20:F20"/>
    <mergeCell ref="G20:H20"/>
    <mergeCell ref="I20:J20"/>
    <mergeCell ref="M20:N20"/>
    <mergeCell ref="O20:P20"/>
    <mergeCell ref="E21:F21"/>
    <mergeCell ref="G21:H21"/>
    <mergeCell ref="I21:J21"/>
    <mergeCell ref="M21:N21"/>
    <mergeCell ref="O21:P21"/>
    <mergeCell ref="E24:F24"/>
    <mergeCell ref="G24:H24"/>
    <mergeCell ref="I24:J24"/>
    <mergeCell ref="O24:P24"/>
    <mergeCell ref="E25:F25"/>
    <mergeCell ref="G25:H25"/>
    <mergeCell ref="I25:J25"/>
    <mergeCell ref="O25:P25"/>
    <mergeCell ref="E22:F22"/>
    <mergeCell ref="G22:H22"/>
    <mergeCell ref="I22:J22"/>
    <mergeCell ref="K22:L22"/>
    <mergeCell ref="O22:P22"/>
    <mergeCell ref="E23:F23"/>
    <mergeCell ref="G23:H23"/>
    <mergeCell ref="I23:J23"/>
    <mergeCell ref="O23:P23"/>
    <mergeCell ref="E27:F27"/>
    <mergeCell ref="G27:H27"/>
    <mergeCell ref="I27:J27"/>
    <mergeCell ref="K27:L27"/>
    <mergeCell ref="M27:N27"/>
    <mergeCell ref="O27:P27"/>
    <mergeCell ref="E26:F26"/>
    <mergeCell ref="G26:H26"/>
    <mergeCell ref="I26:J26"/>
    <mergeCell ref="K26:L26"/>
    <mergeCell ref="M26:N26"/>
    <mergeCell ref="O26:P26"/>
    <mergeCell ref="E28:F28"/>
    <mergeCell ref="G28:H28"/>
    <mergeCell ref="I28:J28"/>
    <mergeCell ref="K28:L28"/>
    <mergeCell ref="O28:P28"/>
    <mergeCell ref="E29:F29"/>
    <mergeCell ref="G29:H29"/>
    <mergeCell ref="I29:J29"/>
    <mergeCell ref="M29:N29"/>
    <mergeCell ref="O29:P29"/>
    <mergeCell ref="E30:F30"/>
    <mergeCell ref="G30:H30"/>
    <mergeCell ref="I30:J30"/>
    <mergeCell ref="O30:P30"/>
    <mergeCell ref="E31:F31"/>
    <mergeCell ref="G31:H31"/>
    <mergeCell ref="I31:J31"/>
    <mergeCell ref="K31:L31"/>
    <mergeCell ref="M31:N31"/>
    <mergeCell ref="O31:P31"/>
    <mergeCell ref="E32:F32"/>
    <mergeCell ref="G32:H32"/>
    <mergeCell ref="I32:J32"/>
    <mergeCell ref="O32:P32"/>
    <mergeCell ref="E33:F33"/>
    <mergeCell ref="G33:H33"/>
    <mergeCell ref="I33:J33"/>
    <mergeCell ref="M33:N33"/>
    <mergeCell ref="O33:P33"/>
    <mergeCell ref="E34:F34"/>
    <mergeCell ref="G34:H34"/>
    <mergeCell ref="I34:J34"/>
    <mergeCell ref="M34:N34"/>
    <mergeCell ref="O34:P34"/>
    <mergeCell ref="E35:F35"/>
    <mergeCell ref="G35:H35"/>
    <mergeCell ref="I35:J35"/>
    <mergeCell ref="M35:N35"/>
    <mergeCell ref="O35:P35"/>
    <mergeCell ref="E38:F38"/>
    <mergeCell ref="G38:H38"/>
    <mergeCell ref="I38:J38"/>
    <mergeCell ref="K38:L38"/>
    <mergeCell ref="M38:N38"/>
    <mergeCell ref="O38:P38"/>
    <mergeCell ref="E36:F36"/>
    <mergeCell ref="G36:H36"/>
    <mergeCell ref="I36:J36"/>
    <mergeCell ref="M36:N36"/>
    <mergeCell ref="O36:P36"/>
    <mergeCell ref="E37:F37"/>
    <mergeCell ref="G37:H37"/>
    <mergeCell ref="I37:J37"/>
    <mergeCell ref="M37:N37"/>
    <mergeCell ref="O37:P37"/>
    <mergeCell ref="E39:F39"/>
    <mergeCell ref="G39:H39"/>
    <mergeCell ref="I39:J39"/>
    <mergeCell ref="K39:L39"/>
    <mergeCell ref="O39:P39"/>
    <mergeCell ref="E40:F40"/>
    <mergeCell ref="G40:H40"/>
    <mergeCell ref="I40:J40"/>
    <mergeCell ref="O40:P40"/>
    <mergeCell ref="E41:F41"/>
    <mergeCell ref="G41:H41"/>
    <mergeCell ref="I41:J41"/>
    <mergeCell ref="K41:L41"/>
    <mergeCell ref="O41:P41"/>
    <mergeCell ref="E42:F42"/>
    <mergeCell ref="G42:H42"/>
    <mergeCell ref="I42:J42"/>
    <mergeCell ref="O42:P42"/>
    <mergeCell ref="Q45:R45"/>
    <mergeCell ref="E43:F43"/>
    <mergeCell ref="G43:H43"/>
    <mergeCell ref="I43:J43"/>
    <mergeCell ref="O43:P43"/>
    <mergeCell ref="E44:F44"/>
    <mergeCell ref="G44:H44"/>
    <mergeCell ref="I44:J44"/>
    <mergeCell ref="O44:P44"/>
    <mergeCell ref="E46:F46"/>
    <mergeCell ref="G46:H46"/>
    <mergeCell ref="I46:J46"/>
    <mergeCell ref="K46:L46"/>
    <mergeCell ref="M46:N46"/>
    <mergeCell ref="O46:P46"/>
    <mergeCell ref="E45:F45"/>
    <mergeCell ref="G45:H45"/>
    <mergeCell ref="I45:J45"/>
    <mergeCell ref="M45:N45"/>
    <mergeCell ref="O45:P45"/>
    <mergeCell ref="E47:F47"/>
    <mergeCell ref="G47:H47"/>
    <mergeCell ref="I47:J47"/>
    <mergeCell ref="M47:N47"/>
    <mergeCell ref="O47:P47"/>
    <mergeCell ref="E48:F48"/>
    <mergeCell ref="G48:H48"/>
    <mergeCell ref="I48:J48"/>
    <mergeCell ref="K48:L48"/>
    <mergeCell ref="O48:P48"/>
    <mergeCell ref="E49:F49"/>
    <mergeCell ref="G49:H49"/>
    <mergeCell ref="I49:J49"/>
    <mergeCell ref="O49:P49"/>
    <mergeCell ref="Q49:R49"/>
    <mergeCell ref="E50:F50"/>
    <mergeCell ref="G50:H50"/>
    <mergeCell ref="I50:J50"/>
    <mergeCell ref="M50:N50"/>
    <mergeCell ref="O50:P50"/>
    <mergeCell ref="E52:F52"/>
    <mergeCell ref="G52:H52"/>
    <mergeCell ref="I52:J52"/>
    <mergeCell ref="K52:L52"/>
    <mergeCell ref="M52:N52"/>
    <mergeCell ref="O52:P52"/>
    <mergeCell ref="Q50:R50"/>
    <mergeCell ref="E51:F51"/>
    <mergeCell ref="G51:H51"/>
    <mergeCell ref="I51:J51"/>
    <mergeCell ref="K51:L51"/>
    <mergeCell ref="M51:N51"/>
    <mergeCell ref="O51:P51"/>
    <mergeCell ref="Q51:R51"/>
    <mergeCell ref="E56:F56"/>
    <mergeCell ref="G56:H56"/>
    <mergeCell ref="I56:J56"/>
    <mergeCell ref="K56:L56"/>
    <mergeCell ref="M56:N56"/>
    <mergeCell ref="O56:P56"/>
    <mergeCell ref="Q53:R53"/>
    <mergeCell ref="E54:F54"/>
    <mergeCell ref="G54:H54"/>
    <mergeCell ref="I54:J54"/>
    <mergeCell ref="K54:L54"/>
    <mergeCell ref="E55:F55"/>
    <mergeCell ref="G55:H55"/>
    <mergeCell ref="I55:J55"/>
    <mergeCell ref="K55:L55"/>
    <mergeCell ref="Q55:R55"/>
    <mergeCell ref="E53:F53"/>
    <mergeCell ref="G53:H53"/>
    <mergeCell ref="I53:J53"/>
    <mergeCell ref="K53:L53"/>
    <mergeCell ref="M53:N53"/>
    <mergeCell ref="O53:P53"/>
    <mergeCell ref="Q59:R59"/>
    <mergeCell ref="E57:F57"/>
    <mergeCell ref="G57:H57"/>
    <mergeCell ref="I57:J57"/>
    <mergeCell ref="M57:N57"/>
    <mergeCell ref="O57:P57"/>
    <mergeCell ref="E58:F58"/>
    <mergeCell ref="G58:H58"/>
    <mergeCell ref="I58:J58"/>
    <mergeCell ref="M58:N58"/>
    <mergeCell ref="O58:P58"/>
    <mergeCell ref="E60:F60"/>
    <mergeCell ref="G60:H60"/>
    <mergeCell ref="I60:J60"/>
    <mergeCell ref="O60:P60"/>
    <mergeCell ref="E61:F61"/>
    <mergeCell ref="G61:H61"/>
    <mergeCell ref="I61:J61"/>
    <mergeCell ref="O61:P61"/>
    <mergeCell ref="E59:F59"/>
    <mergeCell ref="G59:H59"/>
    <mergeCell ref="I59:J59"/>
    <mergeCell ref="M59:N59"/>
    <mergeCell ref="O59:P59"/>
    <mergeCell ref="E64:F64"/>
    <mergeCell ref="G64:H64"/>
    <mergeCell ref="I64:J64"/>
    <mergeCell ref="K64:L64"/>
    <mergeCell ref="O64:P64"/>
    <mergeCell ref="Q64:R64"/>
    <mergeCell ref="E62:F62"/>
    <mergeCell ref="G62:H62"/>
    <mergeCell ref="I62:J62"/>
    <mergeCell ref="M62:N62"/>
    <mergeCell ref="O62:P62"/>
    <mergeCell ref="E63:F63"/>
    <mergeCell ref="G63:H63"/>
    <mergeCell ref="I63:J63"/>
    <mergeCell ref="M63:N63"/>
    <mergeCell ref="O63:P63"/>
    <mergeCell ref="E66:F66"/>
    <mergeCell ref="G66:H66"/>
    <mergeCell ref="I66:J66"/>
    <mergeCell ref="K66:L66"/>
    <mergeCell ref="M66:N66"/>
    <mergeCell ref="O66:P66"/>
    <mergeCell ref="E65:F65"/>
    <mergeCell ref="G65:H65"/>
    <mergeCell ref="I65:J65"/>
    <mergeCell ref="K65:L65"/>
    <mergeCell ref="M65:N65"/>
    <mergeCell ref="O65:P65"/>
    <mergeCell ref="E68:F68"/>
    <mergeCell ref="G68:H68"/>
    <mergeCell ref="I68:J68"/>
    <mergeCell ref="K68:L68"/>
    <mergeCell ref="M68:N68"/>
    <mergeCell ref="O68:P68"/>
    <mergeCell ref="E67:F67"/>
    <mergeCell ref="G67:H67"/>
    <mergeCell ref="I67:J67"/>
    <mergeCell ref="K67:L67"/>
    <mergeCell ref="M67:N67"/>
    <mergeCell ref="O67:P67"/>
    <mergeCell ref="E70:F70"/>
    <mergeCell ref="G70:H70"/>
    <mergeCell ref="I70:J70"/>
    <mergeCell ref="K70:L70"/>
    <mergeCell ref="M70:N70"/>
    <mergeCell ref="O70:P70"/>
    <mergeCell ref="E69:F69"/>
    <mergeCell ref="G69:H69"/>
    <mergeCell ref="I69:J69"/>
    <mergeCell ref="K69:L69"/>
    <mergeCell ref="M69:N69"/>
    <mergeCell ref="O69:P69"/>
    <mergeCell ref="E71:F71"/>
    <mergeCell ref="G71:H71"/>
    <mergeCell ref="I71:J71"/>
    <mergeCell ref="O71:P71"/>
    <mergeCell ref="E72:F72"/>
    <mergeCell ref="G72:H72"/>
    <mergeCell ref="I72:J72"/>
    <mergeCell ref="K72:L72"/>
    <mergeCell ref="M72:N72"/>
    <mergeCell ref="O72:P72"/>
    <mergeCell ref="E73:F73"/>
    <mergeCell ref="G73:H73"/>
    <mergeCell ref="I73:J73"/>
    <mergeCell ref="O73:P73"/>
    <mergeCell ref="E74:F74"/>
    <mergeCell ref="G74:H74"/>
    <mergeCell ref="I74:J74"/>
    <mergeCell ref="M74:N74"/>
    <mergeCell ref="O74:P74"/>
    <mergeCell ref="Q76:R76"/>
    <mergeCell ref="E77:F77"/>
    <mergeCell ref="G77:H77"/>
    <mergeCell ref="I77:J77"/>
    <mergeCell ref="M77:N77"/>
    <mergeCell ref="O77:P77"/>
    <mergeCell ref="E75:F75"/>
    <mergeCell ref="G75:H75"/>
    <mergeCell ref="I75:J75"/>
    <mergeCell ref="O75:P75"/>
    <mergeCell ref="E76:F76"/>
    <mergeCell ref="G76:H76"/>
    <mergeCell ref="I76:J76"/>
    <mergeCell ref="M76:N76"/>
    <mergeCell ref="O76:P76"/>
    <mergeCell ref="E78:F78"/>
    <mergeCell ref="G78:H78"/>
    <mergeCell ref="I78:J78"/>
    <mergeCell ref="M78:N78"/>
    <mergeCell ref="O78:P78"/>
    <mergeCell ref="E79:F79"/>
    <mergeCell ref="G79:H79"/>
    <mergeCell ref="I79:J79"/>
    <mergeCell ref="M79:N79"/>
    <mergeCell ref="O79:P79"/>
    <mergeCell ref="O81:P81"/>
    <mergeCell ref="Q81:R81"/>
    <mergeCell ref="E82:F82"/>
    <mergeCell ref="G82:H82"/>
    <mergeCell ref="I82:J82"/>
    <mergeCell ref="K82:L82"/>
    <mergeCell ref="M82:N82"/>
    <mergeCell ref="O82:P82"/>
    <mergeCell ref="E80:F80"/>
    <mergeCell ref="G80:H80"/>
    <mergeCell ref="I80:J80"/>
    <mergeCell ref="M80:N80"/>
    <mergeCell ref="O80:P80"/>
    <mergeCell ref="E81:F81"/>
    <mergeCell ref="G81:H81"/>
    <mergeCell ref="I81:J81"/>
    <mergeCell ref="K81:L81"/>
    <mergeCell ref="M81:N81"/>
    <mergeCell ref="Q83:R83"/>
    <mergeCell ref="E84:F84"/>
    <mergeCell ref="G84:H84"/>
    <mergeCell ref="I84:J84"/>
    <mergeCell ref="K84:L84"/>
    <mergeCell ref="M84:N84"/>
    <mergeCell ref="O84:P84"/>
    <mergeCell ref="Q84:R84"/>
    <mergeCell ref="E83:F83"/>
    <mergeCell ref="G83:H83"/>
    <mergeCell ref="I83:J83"/>
    <mergeCell ref="K83:L83"/>
    <mergeCell ref="M83:N83"/>
    <mergeCell ref="O83:P83"/>
    <mergeCell ref="E87:F87"/>
    <mergeCell ref="G87:H87"/>
    <mergeCell ref="I87:J87"/>
    <mergeCell ref="K87:L87"/>
    <mergeCell ref="M87:N87"/>
    <mergeCell ref="O87:P87"/>
    <mergeCell ref="Q85:R85"/>
    <mergeCell ref="E86:F86"/>
    <mergeCell ref="G86:H86"/>
    <mergeCell ref="I86:J86"/>
    <mergeCell ref="M86:N86"/>
    <mergeCell ref="O86:P86"/>
    <mergeCell ref="E85:F85"/>
    <mergeCell ref="G85:H85"/>
    <mergeCell ref="I85:J85"/>
    <mergeCell ref="K85:L85"/>
    <mergeCell ref="M85:N85"/>
    <mergeCell ref="O85:P85"/>
    <mergeCell ref="G89:H89"/>
    <mergeCell ref="I89:J89"/>
    <mergeCell ref="K89:L89"/>
    <mergeCell ref="M89:N89"/>
    <mergeCell ref="Q89:R89"/>
    <mergeCell ref="G90:H90"/>
    <mergeCell ref="O90:P90"/>
    <mergeCell ref="G88:H88"/>
    <mergeCell ref="I88:J88"/>
    <mergeCell ref="K88:L88"/>
    <mergeCell ref="M88:N88"/>
    <mergeCell ref="O88:P88"/>
    <mergeCell ref="Q88:R88"/>
    <mergeCell ref="G91:H91"/>
    <mergeCell ref="O91:P91"/>
    <mergeCell ref="G92:H92"/>
    <mergeCell ref="K92:L92"/>
    <mergeCell ref="O92:P92"/>
    <mergeCell ref="E93:F93"/>
    <mergeCell ref="G93:H93"/>
    <mergeCell ref="I93:J93"/>
    <mergeCell ref="M93:N93"/>
    <mergeCell ref="O93:P93"/>
    <mergeCell ref="Q95:R95"/>
    <mergeCell ref="E96:F96"/>
    <mergeCell ref="G96:H96"/>
    <mergeCell ref="I96:J96"/>
    <mergeCell ref="M96:N96"/>
    <mergeCell ref="O96:P96"/>
    <mergeCell ref="Q96:R96"/>
    <mergeCell ref="E94:F94"/>
    <mergeCell ref="G94:H94"/>
    <mergeCell ref="I94:J94"/>
    <mergeCell ref="M94:N94"/>
    <mergeCell ref="O94:P94"/>
    <mergeCell ref="E95:F95"/>
    <mergeCell ref="G95:H95"/>
    <mergeCell ref="I95:J95"/>
    <mergeCell ref="M95:N95"/>
    <mergeCell ref="O95:P95"/>
    <mergeCell ref="G99:H99"/>
    <mergeCell ref="I99:J99"/>
    <mergeCell ref="K99:L99"/>
    <mergeCell ref="M99:N99"/>
    <mergeCell ref="O99:P99"/>
    <mergeCell ref="Q99:R99"/>
    <mergeCell ref="Q97:R97"/>
    <mergeCell ref="E98:F98"/>
    <mergeCell ref="G98:H98"/>
    <mergeCell ref="I98:J98"/>
    <mergeCell ref="K98:L98"/>
    <mergeCell ref="M98:N98"/>
    <mergeCell ref="O98:P98"/>
    <mergeCell ref="Q98:R98"/>
    <mergeCell ref="E97:F97"/>
    <mergeCell ref="G97:H97"/>
    <mergeCell ref="I97:J97"/>
    <mergeCell ref="K97:L97"/>
    <mergeCell ref="M97:N97"/>
    <mergeCell ref="O97:P97"/>
    <mergeCell ref="G102:H102"/>
    <mergeCell ref="I102:J102"/>
    <mergeCell ref="K102:L102"/>
    <mergeCell ref="M102:N102"/>
    <mergeCell ref="O102:P102"/>
    <mergeCell ref="Q102:R102"/>
    <mergeCell ref="I100:J100"/>
    <mergeCell ref="K100:L100"/>
    <mergeCell ref="M100:N100"/>
    <mergeCell ref="Q100:R100"/>
    <mergeCell ref="I101:J101"/>
    <mergeCell ref="K101:L101"/>
    <mergeCell ref="M101:N101"/>
    <mergeCell ref="Q101:R101"/>
    <mergeCell ref="G104:H104"/>
    <mergeCell ref="I104:J104"/>
    <mergeCell ref="K104:L104"/>
    <mergeCell ref="M104:N104"/>
    <mergeCell ref="O104:P104"/>
    <mergeCell ref="Q104:R104"/>
    <mergeCell ref="G103:H103"/>
    <mergeCell ref="I103:J103"/>
    <mergeCell ref="K103:L103"/>
    <mergeCell ref="M103:N103"/>
    <mergeCell ref="O103:P103"/>
    <mergeCell ref="Q103:R103"/>
    <mergeCell ref="G107:H107"/>
    <mergeCell ref="I107:J107"/>
    <mergeCell ref="M107:N107"/>
    <mergeCell ref="Q107:R107"/>
    <mergeCell ref="K108:L108"/>
    <mergeCell ref="K111:L111"/>
    <mergeCell ref="G105:H105"/>
    <mergeCell ref="I105:J105"/>
    <mergeCell ref="K105:L105"/>
    <mergeCell ref="M105:N105"/>
    <mergeCell ref="O105:P105"/>
    <mergeCell ref="Q105:R105"/>
    <mergeCell ref="A128:D128"/>
    <mergeCell ref="E129:F129"/>
    <mergeCell ref="G129:H129"/>
    <mergeCell ref="I129:J129"/>
    <mergeCell ref="K129:L129"/>
    <mergeCell ref="M129:N129"/>
    <mergeCell ref="K112:L112"/>
    <mergeCell ref="K113:L113"/>
    <mergeCell ref="K119:L119"/>
    <mergeCell ref="K120:L120"/>
    <mergeCell ref="K121:L121"/>
    <mergeCell ref="I122:J122"/>
    <mergeCell ref="K122:L122"/>
    <mergeCell ref="O129:P129"/>
    <mergeCell ref="Q129:R129"/>
    <mergeCell ref="E130:F130"/>
    <mergeCell ref="G130:H130"/>
    <mergeCell ref="I130:J130"/>
    <mergeCell ref="K130:L130"/>
    <mergeCell ref="M130:N130"/>
    <mergeCell ref="O130:P130"/>
    <mergeCell ref="Q130:R130"/>
    <mergeCell ref="Q131:R131"/>
    <mergeCell ref="E132:F132"/>
    <mergeCell ref="G132:H132"/>
    <mergeCell ref="I132:J132"/>
    <mergeCell ref="K132:L132"/>
    <mergeCell ref="M132:N132"/>
    <mergeCell ref="O132:P132"/>
    <mergeCell ref="Q132:R132"/>
    <mergeCell ref="E131:F131"/>
    <mergeCell ref="G131:H131"/>
    <mergeCell ref="I131:J131"/>
    <mergeCell ref="K131:L131"/>
    <mergeCell ref="M131:N131"/>
    <mergeCell ref="O131:P131"/>
    <mergeCell ref="Q133:R133"/>
    <mergeCell ref="I134:J134"/>
    <mergeCell ref="K134:L134"/>
    <mergeCell ref="M134:N135"/>
    <mergeCell ref="Q134:R134"/>
    <mergeCell ref="I135:J135"/>
    <mergeCell ref="K135:L135"/>
    <mergeCell ref="K136:L136"/>
    <mergeCell ref="E133:F133"/>
    <mergeCell ref="G133:H133"/>
    <mergeCell ref="I133:J133"/>
    <mergeCell ref="K133:L133"/>
    <mergeCell ref="M133:N133"/>
    <mergeCell ref="O133:P133"/>
    <mergeCell ref="Q135:R136"/>
    <mergeCell ref="K140:L140"/>
    <mergeCell ref="Q140:R140"/>
    <mergeCell ref="K141:L141"/>
    <mergeCell ref="Q141:R141"/>
    <mergeCell ref="K137:L137"/>
    <mergeCell ref="Q137:R137"/>
    <mergeCell ref="K138:L138"/>
    <mergeCell ref="Q138:R138"/>
    <mergeCell ref="K139:L139"/>
    <mergeCell ref="Q139:R139"/>
  </mergeCells>
  <printOptions horizontalCentered="1"/>
  <pageMargins left="0.39370078740157483" right="0.23622047244094491" top="0.31496062992125984" bottom="0.39370078740157483" header="0" footer="0"/>
  <pageSetup scale="62" fitToHeight="0" orientation="landscape" r:id="rId1"/>
  <headerFooter alignWithMargins="0">
    <oddFooter>&amp;CHOJA &amp;P DE &amp;N</oddFooter>
  </headerFooter>
  <rowBreaks count="5" manualBreakCount="5">
    <brk id="36" max="17" man="1"/>
    <brk id="62" max="17" man="1"/>
    <brk id="85" max="17" man="1"/>
    <brk id="106" max="17" man="1"/>
    <brk id="122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CDRO COMP LS01Dictamen2018</vt:lpstr>
      <vt:lpstr>'CDRO COMP LS01Dictamen2018'!Área_de_impresión</vt:lpstr>
      <vt:lpstr>'CDRO COMP LS01Dictamen2018'!Títulos_a_imprimir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Garcia Barojas</dc:creator>
  <cp:lastModifiedBy>Edith Garcia Barojas</cp:lastModifiedBy>
  <cp:lastPrinted>2018-05-28T17:23:42Z</cp:lastPrinted>
  <dcterms:created xsi:type="dcterms:W3CDTF">2018-05-28T17:13:27Z</dcterms:created>
  <dcterms:modified xsi:type="dcterms:W3CDTF">2018-05-28T23:17:00Z</dcterms:modified>
</cp:coreProperties>
</file>