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\LICITACI\PaginaWeb2018\LS_02_Bienes InformaticosRec2y5Estatal\8 AnexoDictamen\"/>
    </mc:Choice>
  </mc:AlternateContent>
  <bookViews>
    <workbookView xWindow="420" yWindow="105" windowWidth="16050" windowHeight="4275" tabRatio="466" firstSheet="1" activeTab="1"/>
  </bookViews>
  <sheets>
    <sheet name="CDRO COMP LS02APERTURA2018" sheetId="10" r:id="rId1"/>
    <sheet name="CDRO COMP LS02DICTAMEN2018" sheetId="24" r:id="rId2"/>
  </sheets>
  <definedNames>
    <definedName name="_xlnm.Print_Area" localSheetId="0">'CDRO COMP LS02APERTURA2018'!$A$1:$P$27</definedName>
    <definedName name="_xlnm.Print_Area" localSheetId="1">'CDRO COMP LS02DICTAMEN2018'!$A$1:$P$29</definedName>
    <definedName name="INVPAPEL_Hoja3_Lista">"$#REF!.$#REF!$#REF!:$#REF!$#REF!"</definedName>
    <definedName name="_xlnm.Print_Titles" localSheetId="0">'CDRO COMP LS02APERTURA2018'!$4:$10</definedName>
    <definedName name="_xlnm.Print_Titles" localSheetId="1">'CDRO COMP LS02DICTAMEN2018'!$4:$10</definedName>
  </definedNames>
  <calcPr calcId="162913"/>
  <fileRecoveryPr autoRecover="0"/>
</workbook>
</file>

<file path=xl/calcChain.xml><?xml version="1.0" encoding="utf-8"?>
<calcChain xmlns="http://schemas.openxmlformats.org/spreadsheetml/2006/main">
  <c r="F14" i="24" l="1"/>
  <c r="P17" i="24"/>
  <c r="N17" i="24"/>
  <c r="L17" i="24"/>
  <c r="J17" i="24"/>
  <c r="N16" i="24"/>
  <c r="L16" i="24"/>
  <c r="J16" i="24"/>
  <c r="H16" i="24"/>
  <c r="F16" i="24"/>
  <c r="P15" i="24"/>
  <c r="N15" i="24"/>
  <c r="L15" i="24"/>
  <c r="J15" i="24"/>
  <c r="F15" i="24"/>
  <c r="L14" i="24"/>
  <c r="L13" i="24"/>
  <c r="J13" i="24"/>
  <c r="N12" i="24"/>
  <c r="L12" i="24"/>
  <c r="J12" i="24"/>
  <c r="H12" i="24"/>
  <c r="N11" i="24"/>
  <c r="L11" i="24"/>
  <c r="J11" i="24"/>
  <c r="H11" i="24"/>
  <c r="H18" i="24" l="1"/>
  <c r="H19" i="24" s="1"/>
  <c r="H20" i="24" s="1"/>
  <c r="L18" i="24"/>
  <c r="P18" i="24"/>
  <c r="P19" i="24" s="1"/>
  <c r="P20" i="24" s="1"/>
  <c r="J18" i="24"/>
  <c r="J19" i="24" s="1"/>
  <c r="J20" i="24" s="1"/>
  <c r="N18" i="24"/>
  <c r="F18" i="24"/>
  <c r="F19" i="24" s="1"/>
  <c r="L19" i="24"/>
  <c r="L20" i="24" l="1"/>
  <c r="N19" i="24"/>
  <c r="N20" i="24" s="1"/>
  <c r="F20" i="24"/>
  <c r="F16" i="10"/>
  <c r="F15" i="10"/>
  <c r="F13" i="10"/>
  <c r="F12" i="10"/>
  <c r="F11" i="10"/>
  <c r="P17" i="10" l="1"/>
  <c r="N17" i="10"/>
  <c r="L17" i="10"/>
  <c r="J17" i="10"/>
  <c r="N16" i="10"/>
  <c r="L16" i="10"/>
  <c r="J16" i="10"/>
  <c r="H16" i="10"/>
  <c r="P15" i="10"/>
  <c r="N15" i="10"/>
  <c r="L15" i="10"/>
  <c r="J15" i="10"/>
  <c r="P14" i="10"/>
  <c r="N14" i="10"/>
  <c r="L14" i="10"/>
  <c r="J14" i="10"/>
  <c r="L13" i="10"/>
  <c r="J13" i="10"/>
  <c r="N12" i="10"/>
  <c r="L12" i="10"/>
  <c r="J12" i="10"/>
  <c r="H12" i="10"/>
  <c r="N11" i="10"/>
  <c r="L11" i="10"/>
  <c r="J11" i="10"/>
  <c r="H11" i="10"/>
  <c r="J18" i="10" l="1"/>
  <c r="J19" i="10" l="1"/>
  <c r="J20" i="10" s="1"/>
  <c r="R17" i="10"/>
  <c r="R16" i="10"/>
  <c r="R15" i="10"/>
  <c r="R14" i="10"/>
  <c r="R13" i="10"/>
  <c r="R12" i="10"/>
  <c r="R11" i="10"/>
  <c r="R18" i="10" l="1"/>
  <c r="R19" i="10" s="1"/>
  <c r="N18" i="10"/>
  <c r="N19" i="10" s="1"/>
  <c r="N20" i="10" s="1"/>
  <c r="P18" i="10"/>
  <c r="P19" i="10" s="1"/>
  <c r="P20" i="10" s="1"/>
  <c r="L18" i="10" l="1"/>
  <c r="L19" i="10" s="1"/>
  <c r="L20" i="10" s="1"/>
  <c r="H18" i="10"/>
  <c r="H19" i="10" s="1"/>
  <c r="H20" i="10" s="1"/>
  <c r="F18" i="10"/>
  <c r="F19" i="10" s="1"/>
  <c r="F20" i="10" s="1"/>
</calcChain>
</file>

<file path=xl/sharedStrings.xml><?xml version="1.0" encoding="utf-8"?>
<sst xmlns="http://schemas.openxmlformats.org/spreadsheetml/2006/main" count="223" uniqueCount="64">
  <si>
    <t>UNIDAD ADMINISTRATIVA</t>
  </si>
  <si>
    <t>DEPARTAMENTO DE RECURSOS MATERIALES Y SERVICIOS GENERALES</t>
  </si>
  <si>
    <t>PIEZA</t>
  </si>
  <si>
    <t>UNIDAD DE MEDIDA</t>
  </si>
  <si>
    <t>SUMA:</t>
  </si>
  <si>
    <t>16% I.V.A.:</t>
  </si>
  <si>
    <t>SUMA TOTAL:</t>
  </si>
  <si>
    <t xml:space="preserve">CONTRALORÍA GENERAL </t>
  </si>
  <si>
    <t>CANTIDAD</t>
  </si>
  <si>
    <t>NO.  PARTIDA</t>
  </si>
  <si>
    <t>CONCEPTO</t>
  </si>
  <si>
    <t>PRECIO UNITARIO</t>
  </si>
  <si>
    <t>CUADRO   COMPARATIVO</t>
  </si>
  <si>
    <t>EMPRESA</t>
  </si>
  <si>
    <t>IMPORTE</t>
  </si>
  <si>
    <t xml:space="preserve">                               CONDICIONES DE PAGO</t>
  </si>
  <si>
    <t>DE ACUERDO A BASES</t>
  </si>
  <si>
    <t xml:space="preserve">     LUGAR DE ENTREGA:</t>
  </si>
  <si>
    <t>VIGENCIA PROPUESTA ECONÓMICA:</t>
  </si>
  <si>
    <t>GARANTÍA:</t>
  </si>
  <si>
    <t>NOTAS  ACLARATORIAS:</t>
  </si>
  <si>
    <t>PARTIDA No. 32, NO SE APEGA A LA UNIDAD DE MEDIDA SOLICITADA, COTIZA CAJA CON 6 ROLLOS</t>
  </si>
  <si>
    <t>FORMA DE PAGO:</t>
  </si>
  <si>
    <t>TIEMPO DE ENTREGA:</t>
  </si>
  <si>
    <t>ERROR ARITMÉTICO EN LA SUMATORIA DEL SUBTOTAL.</t>
  </si>
  <si>
    <t>PARTIDA No. 39, NO SE APEGA A LA CANTIDAD SOLICITADA CONFORME A BASES</t>
  </si>
  <si>
    <t>PARTIDA No. 1, 2, 3, 4, 5 Y 6, NO SE APEGAN A LA UNIDAD DE MEDIDA SOLICITADA.</t>
  </si>
  <si>
    <t>PARTIDA No. 9, 50, 89, 90, 101 Y 105, NO SE APEGAN A LA CANTIDAD SOLICITADA, CONFORME A BASES.</t>
  </si>
  <si>
    <t>PARTIDAS: 62, 85 Y 86, DIFERENCIA DE DECIMALES EN LA OPERACIÓN DEL PRECIO Y CANTIDAD.</t>
  </si>
  <si>
    <t>RESULTADO DEL SONDEO MDO. PARA ESTABLECER PPTO. BASE</t>
  </si>
  <si>
    <t>Unitario</t>
  </si>
  <si>
    <t>Total</t>
  </si>
  <si>
    <t>ESCRITO DE ACEPTACIÓN DE PAGO ELECTRÓNICO CONFORME ANEXO N° 4</t>
  </si>
  <si>
    <t>No Cotiza</t>
  </si>
  <si>
    <t>CASAO</t>
  </si>
  <si>
    <t>PARTIDAS: 81, 92, 99, 114, DIFERENCIA DE DECIMALES EN LA OPERACIÓN DEL PRECIO Y CANTIDAD.</t>
  </si>
  <si>
    <t>PARTIDAS: 2, 3, 4, 17, 33, 34, 48, 50, 51, 52, 60, 67, 68, 80, 82, 83 Y 84 NO SE APEGA A LA UNIDAD DE MEDIDA SOLICITADA.</t>
  </si>
  <si>
    <t>PARTIDA: 82, NO SE APEGA A LA UNIDAD DE MEDIDA SOLICITADA, COTIZA EN PAQ. DE 50 PZAS.</t>
  </si>
  <si>
    <t>DIFERENCIA DE DECIMALES EN LA SUMATORIA DEL TOTAL.</t>
  </si>
  <si>
    <t>PARTIDA: 76, NO SE APEGA A LA CANTIDAD SOLICITADA.</t>
  </si>
  <si>
    <t>ADQUISICIÓN DE BIENES INFORMÁTICOS</t>
  </si>
  <si>
    <t>LICITACIÓN SIMPLIFICADA No. LS-010001-02-2018</t>
  </si>
  <si>
    <t>COMPUTADORA DE ESCRITORIO TIPO TORRE MICRO</t>
  </si>
  <si>
    <t>COMPUTADORA PORTATIL DE 14 PULGADAS</t>
  </si>
  <si>
    <t>IMPRESORA LASER A COLOR TABLOIDE</t>
  </si>
  <si>
    <t>IMPRESORA LASER MONOCROMATIVA DE ALTO DESEMPEÑO</t>
  </si>
  <si>
    <t>IMPRESORA LASER MONOCROMATICA DE MEDIANO DESEMPEÑO</t>
  </si>
  <si>
    <t>SCANNER ADF DE USO RUDO</t>
  </si>
  <si>
    <t>PROYECTOR WIRELESS FULLHD</t>
  </si>
  <si>
    <t>HÉCTOR EDUARDO SÁNCHEZ CASAO</t>
  </si>
  <si>
    <t>CORPORATIVO S.O.S., S.A. DE C.V.</t>
  </si>
  <si>
    <t>SISTEMAS CONTINO, S.A. DE C.V.</t>
  </si>
  <si>
    <t>TREVIÑO COMPUTACIÓN, S.A. DE C.V.</t>
  </si>
  <si>
    <t>ALTA COMERCIALIZACIÓN EN OFICINAS, S.A. DE C.V.</t>
  </si>
  <si>
    <t>CLAY SOFTWARE, S.A. DE C.V.</t>
  </si>
  <si>
    <t>PARTIDA: 4, NO SE APEGA A LA CANTIDAD SOLICITADA.</t>
  </si>
  <si>
    <t>NO COTIZA</t>
  </si>
  <si>
    <t>NO CUMPLE</t>
  </si>
  <si>
    <t>PARTIDA N° 4.- NO CUMPLE, DEBIDO A QUE NO INCLUYE CONECTIVIDAD INALÁMBRICA, CONFORME A LO SOLICITADO EN EL ANEXO TÉCNICO DE LAS BASES.</t>
  </si>
  <si>
    <t>PARTIDA N° 1.- NO CUMPLE, EN VIRTUD DE NO CONSIDERAR TARJETA INALAMBRICA INTERNA 802.11N, COMO MÍNIMO, CONFORME A LO SOLICITADO EN EL ANEXO TÉCNICO DE LAS BASES.</t>
  </si>
  <si>
    <t>PARTIDA N° 2.- NO CUMPLE, EN VIRTUD DE NO OFERTAR PUERTO USB POWERSHARE, CONFORME A LO SOLICITADO EN EL ANEXO TÉCNICO DE LAS BASES.</t>
  </si>
  <si>
    <t>PARTIDA N° 3.- NO CUMPLE, DEBIDO A QUE SE SOLICITÓ CICLO DE TRABAJO DE 225,000 Y OFERTA DE 175,000, ASÍ MISMO EL PROCESADOR DE 1.36 GHZ, LO OFERTA SOLO DE 800 MHZ, NO APEGÁNDOSE A LO REQUERIDO EN EL ANEXO TÉCNICO.</t>
  </si>
  <si>
    <t>MEJOR PRECIO</t>
  </si>
  <si>
    <t>CUADRO DE PROPOSICIONES ECONÓMICAS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</si>
</sst>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[$€]#,##0.00\ ;\-[$€]#,##0.00\ ;[$€]\-#\ 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12"/>
      <name val="Antique Olive"/>
    </font>
    <font>
      <b/>
      <sz val="24"/>
      <name val="Wingdings"/>
      <charset val="2"/>
    </font>
    <font>
      <b/>
      <sz val="10.5"/>
      <name val="Arial"/>
      <family val="2"/>
    </font>
    <font>
      <sz val="10"/>
      <name val="Arial"/>
      <family val="2"/>
    </font>
    <font>
      <sz val="10.5"/>
      <name val="Arial"/>
      <family val="2"/>
    </font>
    <font>
      <sz val="10.5"/>
      <color indexed="8"/>
      <name val="Arial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10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44" fontId="20" fillId="0" borderId="0" applyFont="0" applyFill="0" applyBorder="0" applyAlignment="0" applyProtection="0"/>
  </cellStyleXfs>
  <cellXfs count="164">
    <xf numFmtId="0" fontId="0" fillId="0" borderId="0" xfId="0"/>
    <xf numFmtId="0" fontId="9" fillId="0" borderId="0" xfId="1" applyFont="1"/>
    <xf numFmtId="0" fontId="6" fillId="0" borderId="0" xfId="1" applyFont="1"/>
    <xf numFmtId="0" fontId="6" fillId="0" borderId="0" xfId="1" applyProtection="1">
      <protection hidden="1"/>
    </xf>
    <xf numFmtId="0" fontId="6" fillId="0" borderId="0" xfId="1" applyFont="1" applyBorder="1"/>
    <xf numFmtId="0" fontId="6" fillId="0" borderId="0" xfId="1" applyFont="1" applyAlignment="1"/>
    <xf numFmtId="0" fontId="12" fillId="4" borderId="5" xfId="1" applyFont="1" applyFill="1" applyBorder="1" applyAlignment="1">
      <alignment horizontal="center" vertical="center" wrapText="1"/>
    </xf>
    <xf numFmtId="4" fontId="12" fillId="4" borderId="3" xfId="1" applyNumberFormat="1" applyFont="1" applyFill="1" applyBorder="1" applyAlignment="1">
      <alignment horizontal="center" vertical="center"/>
    </xf>
    <xf numFmtId="4" fontId="12" fillId="4" borderId="21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6" fillId="0" borderId="26" xfId="1" applyFont="1" applyBorder="1"/>
    <xf numFmtId="0" fontId="9" fillId="0" borderId="0" xfId="1" applyFont="1" applyAlignment="1"/>
    <xf numFmtId="0" fontId="14" fillId="0" borderId="0" xfId="1" applyFont="1" applyBorder="1"/>
    <xf numFmtId="0" fontId="13" fillId="0" borderId="0" xfId="1" applyFont="1" applyBorder="1" applyAlignment="1">
      <alignment horizontal="right"/>
    </xf>
    <xf numFmtId="0" fontId="13" fillId="0" borderId="24" xfId="1" applyFont="1" applyBorder="1" applyAlignment="1">
      <alignment horizontal="right"/>
    </xf>
    <xf numFmtId="0" fontId="17" fillId="0" borderId="33" xfId="0" applyFont="1" applyFill="1" applyBorder="1" applyAlignment="1">
      <alignment horizontal="center" vertical="center"/>
    </xf>
    <xf numFmtId="4" fontId="8" fillId="0" borderId="18" xfId="1" applyNumberFormat="1" applyFont="1" applyBorder="1" applyAlignment="1">
      <alignment horizontal="right"/>
    </xf>
    <xf numFmtId="0" fontId="13" fillId="0" borderId="13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9" fillId="0" borderId="27" xfId="1" applyFont="1" applyBorder="1" applyAlignment="1">
      <alignment horizontal="left" vertical="center"/>
    </xf>
    <xf numFmtId="0" fontId="6" fillId="0" borderId="1" xfId="1" applyFont="1" applyBorder="1"/>
    <xf numFmtId="0" fontId="8" fillId="0" borderId="1" xfId="1" applyFont="1" applyBorder="1" applyAlignment="1">
      <alignment horizontal="right"/>
    </xf>
    <xf numFmtId="0" fontId="11" fillId="0" borderId="1" xfId="1" applyFont="1" applyBorder="1" applyAlignment="1">
      <alignment horizontal="right"/>
    </xf>
    <xf numFmtId="4" fontId="8" fillId="0" borderId="1" xfId="1" applyNumberFormat="1" applyFont="1" applyBorder="1" applyAlignment="1">
      <alignment horizontal="right"/>
    </xf>
    <xf numFmtId="0" fontId="14" fillId="0" borderId="0" xfId="1" applyFont="1" applyBorder="1" applyAlignment="1">
      <alignment horizontal="center" vertical="center"/>
    </xf>
    <xf numFmtId="0" fontId="0" fillId="0" borderId="10" xfId="0" applyBorder="1" applyAlignment="1">
      <alignment horizontal="justify" vertical="center" wrapText="1"/>
    </xf>
    <xf numFmtId="0" fontId="10" fillId="0" borderId="13" xfId="1" applyFont="1" applyBorder="1" applyAlignment="1">
      <alignment horizontal="justify" vertical="top" wrapText="1"/>
    </xf>
    <xf numFmtId="0" fontId="10" fillId="0" borderId="0" xfId="1" applyFont="1" applyBorder="1" applyAlignment="1">
      <alignment horizontal="justify" vertical="top" wrapText="1"/>
    </xf>
    <xf numFmtId="0" fontId="10" fillId="0" borderId="10" xfId="1" applyFont="1" applyBorder="1" applyAlignment="1">
      <alignment horizontal="justify" vertical="top" wrapText="1"/>
    </xf>
    <xf numFmtId="0" fontId="10" fillId="0" borderId="13" xfId="1" applyFont="1" applyBorder="1" applyAlignment="1">
      <alignment horizontal="center" vertical="center"/>
    </xf>
    <xf numFmtId="0" fontId="0" fillId="0" borderId="11" xfId="0" applyBorder="1" applyAlignment="1">
      <alignment horizontal="justify" vertical="center" wrapText="1"/>
    </xf>
    <xf numFmtId="0" fontId="21" fillId="2" borderId="5" xfId="8" applyFont="1" applyFill="1" applyBorder="1" applyAlignment="1">
      <alignment horizontal="center" vertical="center"/>
    </xf>
    <xf numFmtId="4" fontId="21" fillId="0" borderId="30" xfId="1" applyNumberFormat="1" applyFont="1" applyBorder="1" applyAlignment="1">
      <alignment vertical="center"/>
    </xf>
    <xf numFmtId="0" fontId="21" fillId="0" borderId="0" xfId="1" applyFont="1" applyAlignment="1"/>
    <xf numFmtId="44" fontId="22" fillId="0" borderId="40" xfId="9" applyFont="1" applyBorder="1" applyAlignment="1">
      <alignment vertical="top" wrapText="1"/>
    </xf>
    <xf numFmtId="0" fontId="21" fillId="0" borderId="0" xfId="1" applyFont="1"/>
    <xf numFmtId="44" fontId="22" fillId="0" borderId="41" xfId="9" applyFont="1" applyBorder="1" applyAlignment="1">
      <alignment vertical="top" wrapText="1"/>
    </xf>
    <xf numFmtId="0" fontId="21" fillId="0" borderId="1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right" vertical="center"/>
    </xf>
    <xf numFmtId="0" fontId="19" fillId="0" borderId="3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4" fillId="0" borderId="6" xfId="1" applyFont="1" applyBorder="1"/>
    <xf numFmtId="4" fontId="13" fillId="0" borderId="23" xfId="1" applyNumberFormat="1" applyFont="1" applyBorder="1" applyAlignment="1">
      <alignment horizontal="right"/>
    </xf>
    <xf numFmtId="4" fontId="13" fillId="0" borderId="12" xfId="1" applyNumberFormat="1" applyFont="1" applyBorder="1" applyAlignment="1">
      <alignment horizontal="right"/>
    </xf>
    <xf numFmtId="4" fontId="13" fillId="0" borderId="13" xfId="1" applyNumberFormat="1" applyFont="1" applyBorder="1" applyAlignment="1">
      <alignment horizontal="right"/>
    </xf>
    <xf numFmtId="0" fontId="14" fillId="0" borderId="0" xfId="1" applyFont="1"/>
    <xf numFmtId="4" fontId="14" fillId="0" borderId="0" xfId="1" applyNumberFormat="1" applyFont="1"/>
    <xf numFmtId="4" fontId="14" fillId="0" borderId="6" xfId="1" applyNumberFormat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" fontId="13" fillId="0" borderId="24" xfId="1" applyNumberFormat="1" applyFont="1" applyBorder="1" applyAlignment="1">
      <alignment horizontal="right"/>
    </xf>
    <xf numFmtId="4" fontId="13" fillId="0" borderId="25" xfId="1" applyNumberFormat="1" applyFont="1" applyBorder="1" applyAlignment="1">
      <alignment horizontal="right"/>
    </xf>
    <xf numFmtId="4" fontId="13" fillId="0" borderId="0" xfId="1" applyNumberFormat="1" applyFont="1" applyBorder="1" applyAlignment="1">
      <alignment horizontal="right"/>
    </xf>
    <xf numFmtId="0" fontId="14" fillId="0" borderId="26" xfId="1" applyFont="1" applyBorder="1"/>
    <xf numFmtId="0" fontId="14" fillId="0" borderId="18" xfId="1" applyFont="1" applyBorder="1"/>
    <xf numFmtId="0" fontId="13" fillId="0" borderId="18" xfId="1" applyFont="1" applyBorder="1" applyAlignment="1">
      <alignment horizontal="right"/>
    </xf>
    <xf numFmtId="0" fontId="13" fillId="0" borderId="19" xfId="1" applyFont="1" applyBorder="1" applyAlignment="1">
      <alignment horizontal="right"/>
    </xf>
    <xf numFmtId="4" fontId="13" fillId="0" borderId="17" xfId="1" applyNumberFormat="1" applyFont="1" applyBorder="1" applyAlignment="1">
      <alignment horizontal="right"/>
    </xf>
    <xf numFmtId="4" fontId="13" fillId="0" borderId="19" xfId="1" applyNumberFormat="1" applyFont="1" applyBorder="1" applyAlignment="1">
      <alignment horizontal="right"/>
    </xf>
    <xf numFmtId="4" fontId="13" fillId="0" borderId="18" xfId="1" applyNumberFormat="1" applyFont="1" applyBorder="1" applyAlignment="1">
      <alignment horizontal="right"/>
    </xf>
    <xf numFmtId="0" fontId="11" fillId="4" borderId="42" xfId="1" applyFont="1" applyFill="1" applyBorder="1" applyAlignment="1">
      <alignment horizontal="center"/>
    </xf>
    <xf numFmtId="0" fontId="11" fillId="4" borderId="26" xfId="1" applyFont="1" applyFill="1" applyBorder="1" applyAlignment="1">
      <alignment horizontal="center"/>
    </xf>
    <xf numFmtId="0" fontId="21" fillId="0" borderId="21" xfId="1" applyFont="1" applyBorder="1" applyAlignment="1">
      <alignment horizontal="center" vertical="center"/>
    </xf>
    <xf numFmtId="4" fontId="21" fillId="2" borderId="44" xfId="0" applyNumberFormat="1" applyFont="1" applyFill="1" applyBorder="1" applyAlignment="1">
      <alignment vertical="center"/>
    </xf>
    <xf numFmtId="0" fontId="17" fillId="0" borderId="35" xfId="0" applyFont="1" applyFill="1" applyBorder="1" applyAlignment="1">
      <alignment horizontal="center" vertical="center"/>
    </xf>
    <xf numFmtId="4" fontId="23" fillId="0" borderId="3" xfId="0" applyNumberFormat="1" applyFont="1" applyBorder="1" applyAlignment="1">
      <alignment horizontal="right" vertical="center" wrapText="1"/>
    </xf>
    <xf numFmtId="0" fontId="12" fillId="4" borderId="43" xfId="1" applyFont="1" applyFill="1" applyBorder="1" applyAlignment="1">
      <alignment horizontal="center" vertical="center"/>
    </xf>
    <xf numFmtId="0" fontId="12" fillId="4" borderId="43" xfId="1" applyFont="1" applyFill="1" applyBorder="1" applyAlignment="1">
      <alignment horizontal="center" vertical="center" wrapText="1"/>
    </xf>
    <xf numFmtId="4" fontId="12" fillId="4" borderId="43" xfId="1" applyNumberFormat="1" applyFont="1" applyFill="1" applyBorder="1" applyAlignment="1">
      <alignment horizontal="center" vertical="center" wrapText="1"/>
    </xf>
    <xf numFmtId="0" fontId="15" fillId="0" borderId="43" xfId="8" applyFont="1" applyBorder="1" applyAlignment="1">
      <alignment horizontal="justify" vertical="center" wrapText="1"/>
    </xf>
    <xf numFmtId="0" fontId="15" fillId="2" borderId="43" xfId="8" applyFont="1" applyFill="1" applyBorder="1" applyAlignment="1">
      <alignment horizontal="center" vertical="center"/>
    </xf>
    <xf numFmtId="0" fontId="21" fillId="0" borderId="43" xfId="8" applyFont="1" applyBorder="1" applyAlignment="1">
      <alignment horizontal="center" vertical="center"/>
    </xf>
    <xf numFmtId="4" fontId="21" fillId="0" borderId="43" xfId="1" applyNumberFormat="1" applyFont="1" applyBorder="1" applyAlignment="1">
      <alignment vertical="center"/>
    </xf>
    <xf numFmtId="4" fontId="13" fillId="0" borderId="7" xfId="1" applyNumberFormat="1" applyFont="1" applyBorder="1" applyAlignment="1">
      <alignment horizontal="right"/>
    </xf>
    <xf numFmtId="4" fontId="13" fillId="0" borderId="8" xfId="1" applyNumberFormat="1" applyFont="1" applyBorder="1" applyAlignment="1">
      <alignment horizontal="right"/>
    </xf>
    <xf numFmtId="4" fontId="13" fillId="0" borderId="20" xfId="1" applyNumberFormat="1" applyFont="1" applyBorder="1" applyAlignment="1">
      <alignment horizontal="right"/>
    </xf>
    <xf numFmtId="4" fontId="13" fillId="2" borderId="12" xfId="1" applyNumberFormat="1" applyFont="1" applyFill="1" applyBorder="1" applyAlignment="1">
      <alignment horizontal="right"/>
    </xf>
    <xf numFmtId="4" fontId="13" fillId="2" borderId="25" xfId="1" applyNumberFormat="1" applyFont="1" applyFill="1" applyBorder="1" applyAlignment="1">
      <alignment horizontal="right"/>
    </xf>
    <xf numFmtId="4" fontId="13" fillId="2" borderId="19" xfId="1" applyNumberFormat="1" applyFont="1" applyFill="1" applyBorder="1" applyAlignment="1">
      <alignment horizontal="right"/>
    </xf>
    <xf numFmtId="0" fontId="21" fillId="0" borderId="45" xfId="1" applyFont="1" applyBorder="1" applyAlignment="1">
      <alignment horizontal="center" vertical="center"/>
    </xf>
    <xf numFmtId="0" fontId="19" fillId="0" borderId="46" xfId="1" applyFont="1" applyBorder="1" applyAlignment="1">
      <alignment horizontal="right" vertical="center"/>
    </xf>
    <xf numFmtId="0" fontId="19" fillId="0" borderId="32" xfId="1" applyFont="1" applyBorder="1" applyAlignment="1">
      <alignment horizontal="center" vertical="center"/>
    </xf>
    <xf numFmtId="0" fontId="19" fillId="0" borderId="46" xfId="1" applyFont="1" applyBorder="1" applyAlignment="1">
      <alignment horizontal="right"/>
    </xf>
    <xf numFmtId="0" fontId="19" fillId="0" borderId="32" xfId="1" applyFont="1" applyBorder="1" applyAlignment="1">
      <alignment horizontal="right"/>
    </xf>
    <xf numFmtId="0" fontId="10" fillId="0" borderId="23" xfId="1" applyFont="1" applyBorder="1" applyAlignment="1">
      <alignment horizontal="justify" vertical="center" wrapText="1"/>
    </xf>
    <xf numFmtId="0" fontId="10" fillId="0" borderId="12" xfId="1" applyFont="1" applyBorder="1" applyAlignment="1">
      <alignment horizontal="justify" vertical="center" wrapText="1"/>
    </xf>
    <xf numFmtId="0" fontId="10" fillId="0" borderId="24" xfId="1" applyFont="1" applyBorder="1" applyAlignment="1">
      <alignment horizontal="justify" vertical="center" wrapText="1"/>
    </xf>
    <xf numFmtId="0" fontId="21" fillId="0" borderId="21" xfId="1" applyFont="1" applyBorder="1" applyAlignment="1">
      <alignment horizontal="center" vertical="center"/>
    </xf>
    <xf numFmtId="4" fontId="21" fillId="5" borderId="43" xfId="1" applyNumberFormat="1" applyFont="1" applyFill="1" applyBorder="1" applyAlignment="1">
      <alignment vertical="center"/>
    </xf>
    <xf numFmtId="0" fontId="19" fillId="0" borderId="12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right" vertical="center"/>
    </xf>
    <xf numFmtId="0" fontId="19" fillId="0" borderId="28" xfId="1" applyFont="1" applyBorder="1" applyAlignment="1">
      <alignment horizontal="center" vertical="center"/>
    </xf>
    <xf numFmtId="0" fontId="19" fillId="0" borderId="10" xfId="1" applyFont="1" applyBorder="1" applyAlignment="1">
      <alignment horizontal="right"/>
    </xf>
    <xf numFmtId="0" fontId="19" fillId="0" borderId="28" xfId="1" applyFont="1" applyBorder="1" applyAlignment="1">
      <alignment horizontal="right"/>
    </xf>
    <xf numFmtId="0" fontId="19" fillId="0" borderId="13" xfId="1" applyFont="1" applyBorder="1" applyAlignment="1">
      <alignment horizontal="right" vertical="center"/>
    </xf>
    <xf numFmtId="0" fontId="19" fillId="0" borderId="12" xfId="1" applyFont="1" applyBorder="1" applyAlignment="1">
      <alignment horizontal="right"/>
    </xf>
    <xf numFmtId="0" fontId="0" fillId="0" borderId="25" xfId="0" applyBorder="1" applyAlignment="1">
      <alignment horizontal="justify" vertical="center" wrapText="1"/>
    </xf>
    <xf numFmtId="0" fontId="19" fillId="0" borderId="25" xfId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3" xfId="1" applyFont="1" applyBorder="1" applyAlignment="1">
      <alignment horizontal="right"/>
    </xf>
    <xf numFmtId="0" fontId="21" fillId="0" borderId="6" xfId="1" applyFont="1" applyBorder="1" applyAlignment="1">
      <alignment horizontal="center" vertical="center"/>
    </xf>
    <xf numFmtId="0" fontId="19" fillId="0" borderId="0" xfId="1" applyFont="1" applyBorder="1" applyAlignment="1">
      <alignment horizontal="right" vertical="center"/>
    </xf>
    <xf numFmtId="0" fontId="19" fillId="0" borderId="25" xfId="1" applyFont="1" applyBorder="1" applyAlignment="1">
      <alignment horizontal="center" vertical="center"/>
    </xf>
    <xf numFmtId="0" fontId="10" fillId="0" borderId="7" xfId="1" applyFont="1" applyBorder="1" applyAlignment="1">
      <alignment horizontal="justify" vertical="center" wrapText="1"/>
    </xf>
    <xf numFmtId="0" fontId="6" fillId="5" borderId="5" xfId="1" applyFont="1" applyFill="1" applyBorder="1"/>
    <xf numFmtId="0" fontId="11" fillId="0" borderId="0" xfId="1" applyFont="1" applyBorder="1"/>
    <xf numFmtId="0" fontId="13" fillId="4" borderId="15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0" fillId="0" borderId="31" xfId="1" applyFont="1" applyBorder="1" applyAlignment="1">
      <alignment horizontal="justify" vertical="center" wrapText="1"/>
    </xf>
    <xf numFmtId="0" fontId="10" fillId="0" borderId="32" xfId="1" applyFont="1" applyBorder="1" applyAlignment="1">
      <alignment horizontal="justify" vertical="center" wrapText="1"/>
    </xf>
    <xf numFmtId="0" fontId="10" fillId="0" borderId="22" xfId="1" applyFont="1" applyBorder="1" applyAlignment="1">
      <alignment horizontal="justify" vertical="center" wrapText="1"/>
    </xf>
    <xf numFmtId="0" fontId="10" fillId="0" borderId="3" xfId="1" applyFont="1" applyBorder="1" applyAlignment="1">
      <alignment horizontal="justify" vertical="center" wrapText="1"/>
    </xf>
    <xf numFmtId="0" fontId="21" fillId="2" borderId="31" xfId="1" applyFont="1" applyFill="1" applyBorder="1" applyAlignment="1">
      <alignment horizontal="justify" vertical="center"/>
    </xf>
    <xf numFmtId="0" fontId="21" fillId="2" borderId="32" xfId="1" applyFont="1" applyFill="1" applyBorder="1" applyAlignment="1">
      <alignment horizontal="justify" vertical="center"/>
    </xf>
    <xf numFmtId="44" fontId="22" fillId="0" borderId="22" xfId="9" applyFont="1" applyBorder="1" applyAlignment="1">
      <alignment horizontal="center" vertical="center" wrapText="1"/>
    </xf>
    <xf numFmtId="44" fontId="22" fillId="0" borderId="3" xfId="9" applyFont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0" fillId="0" borderId="32" xfId="0" applyBorder="1" applyAlignment="1">
      <alignment horizontal="justify" vertical="center" wrapText="1"/>
    </xf>
    <xf numFmtId="0" fontId="21" fillId="0" borderId="21" xfId="1" applyFont="1" applyBorder="1" applyAlignment="1">
      <alignment horizontal="center" vertical="center"/>
    </xf>
    <xf numFmtId="44" fontId="22" fillId="0" borderId="21" xfId="9" applyFont="1" applyBorder="1" applyAlignment="1">
      <alignment horizontal="center" vertical="center" wrapText="1"/>
    </xf>
    <xf numFmtId="0" fontId="0" fillId="0" borderId="47" xfId="0" applyBorder="1" applyAlignment="1">
      <alignment horizontal="justify" vertic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19" fillId="3" borderId="14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 wrapText="1"/>
    </xf>
    <xf numFmtId="0" fontId="12" fillId="4" borderId="39" xfId="1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0" fillId="0" borderId="23" xfId="1" applyFont="1" applyBorder="1" applyAlignment="1">
      <alignment horizontal="justify" vertical="center" wrapText="1"/>
    </xf>
    <xf numFmtId="0" fontId="10" fillId="0" borderId="12" xfId="1" applyFont="1" applyBorder="1" applyAlignment="1">
      <alignment horizontal="justify" vertical="center" wrapText="1"/>
    </xf>
    <xf numFmtId="0" fontId="10" fillId="0" borderId="29" xfId="1" applyFont="1" applyBorder="1" applyAlignment="1">
      <alignment horizontal="justify" vertical="center" wrapText="1"/>
    </xf>
    <xf numFmtId="0" fontId="10" fillId="0" borderId="28" xfId="1" applyFont="1" applyBorder="1" applyAlignment="1">
      <alignment horizontal="justify" vertical="center" wrapText="1"/>
    </xf>
    <xf numFmtId="0" fontId="21" fillId="0" borderId="31" xfId="1" applyFont="1" applyBorder="1" applyAlignment="1">
      <alignment horizontal="justify" vertical="center"/>
    </xf>
    <xf numFmtId="0" fontId="21" fillId="0" borderId="32" xfId="1" applyFont="1" applyBorder="1" applyAlignment="1">
      <alignment horizontal="justify" vertical="center"/>
    </xf>
    <xf numFmtId="0" fontId="21" fillId="0" borderId="22" xfId="1" applyFont="1" applyBorder="1" applyAlignment="1">
      <alignment horizontal="justify" vertical="center"/>
    </xf>
    <xf numFmtId="0" fontId="21" fillId="0" borderId="21" xfId="1" applyFont="1" applyBorder="1" applyAlignment="1">
      <alignment horizontal="justify" vertical="center"/>
    </xf>
    <xf numFmtId="0" fontId="21" fillId="0" borderId="23" xfId="1" applyFont="1" applyBorder="1" applyAlignment="1">
      <alignment horizontal="justify" vertical="center"/>
    </xf>
    <xf numFmtId="0" fontId="21" fillId="0" borderId="7" xfId="1" applyFont="1" applyBorder="1" applyAlignment="1">
      <alignment horizontal="justify"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21" fillId="0" borderId="3" xfId="1" applyFont="1" applyBorder="1" applyAlignment="1">
      <alignment horizontal="justify" vertical="center"/>
    </xf>
    <xf numFmtId="0" fontId="10" fillId="0" borderId="24" xfId="1" applyFont="1" applyBorder="1" applyAlignment="1">
      <alignment horizontal="justify" vertical="center" wrapText="1"/>
    </xf>
    <xf numFmtId="0" fontId="10" fillId="0" borderId="25" xfId="1" applyFont="1" applyBorder="1" applyAlignment="1">
      <alignment horizontal="justify" vertical="center" wrapText="1"/>
    </xf>
    <xf numFmtId="4" fontId="19" fillId="0" borderId="22" xfId="1" applyNumberFormat="1" applyFont="1" applyBorder="1" applyAlignment="1">
      <alignment horizontal="center" vertical="center"/>
    </xf>
    <xf numFmtId="4" fontId="19" fillId="0" borderId="3" xfId="1" applyNumberFormat="1" applyFont="1" applyBorder="1" applyAlignment="1">
      <alignment horizontal="center" vertical="center"/>
    </xf>
    <xf numFmtId="0" fontId="0" fillId="0" borderId="28" xfId="0" applyBorder="1" applyAlignment="1">
      <alignment horizontal="justify" vertical="center" wrapText="1"/>
    </xf>
    <xf numFmtId="0" fontId="10" fillId="0" borderId="11" xfId="1" applyFont="1" applyBorder="1" applyAlignment="1">
      <alignment horizontal="justify" vertical="center" wrapText="1"/>
    </xf>
    <xf numFmtId="4" fontId="19" fillId="0" borderId="21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justify" vertical="center" wrapText="1"/>
    </xf>
    <xf numFmtId="0" fontId="10" fillId="0" borderId="21" xfId="1" applyFont="1" applyBorder="1" applyAlignment="1">
      <alignment horizontal="justify" vertical="center" wrapText="1"/>
    </xf>
  </cellXfs>
  <cellStyles count="10">
    <cellStyle name="Euro" xfId="2"/>
    <cellStyle name="Moneda" xfId="9" builtinId="4"/>
    <cellStyle name="Normal" xfId="0" builtinId="0"/>
    <cellStyle name="Normal 2" xfId="1"/>
    <cellStyle name="Normal 2 2" xfId="6"/>
    <cellStyle name="Normal 3" xfId="3"/>
    <cellStyle name="Normal 4" xfId="4"/>
    <cellStyle name="Normal 5" xfId="5"/>
    <cellStyle name="Normal 6" xfId="7"/>
    <cellStyle name="Normal 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9"/>
  <sheetViews>
    <sheetView view="pageBreakPreview" topLeftCell="A9" zoomScaleSheetLayoutView="100" workbookViewId="0">
      <selection activeCell="M14" sqref="M14"/>
    </sheetView>
  </sheetViews>
  <sheetFormatPr baseColWidth="10" defaultRowHeight="15"/>
  <cols>
    <col min="1" max="1" width="8.42578125" style="2" customWidth="1"/>
    <col min="2" max="2" width="29.42578125" style="2" customWidth="1"/>
    <col min="3" max="4" width="9" style="2" customWidth="1"/>
    <col min="5" max="5" width="11" style="2" customWidth="1"/>
    <col min="6" max="6" width="11.42578125" style="2" customWidth="1"/>
    <col min="7" max="7" width="10.85546875" style="2" customWidth="1"/>
    <col min="8" max="8" width="11.140625" style="2" customWidth="1"/>
    <col min="9" max="9" width="11.28515625" style="2" customWidth="1"/>
    <col min="10" max="10" width="12" style="2" customWidth="1"/>
    <col min="11" max="11" width="11.28515625" style="2" customWidth="1"/>
    <col min="12" max="12" width="11.5703125" style="2" customWidth="1"/>
    <col min="13" max="13" width="11.42578125" style="2" customWidth="1"/>
    <col min="14" max="14" width="12.42578125" style="2" customWidth="1"/>
    <col min="15" max="15" width="10.140625" style="2" customWidth="1"/>
    <col min="16" max="16" width="12.42578125" style="2" customWidth="1"/>
    <col min="17" max="17" width="11.42578125" style="1"/>
    <col min="18" max="18" width="12.7109375" style="1" bestFit="1" customWidth="1"/>
    <col min="19" max="68" width="11.42578125" style="1"/>
    <col min="69" max="16384" width="11.42578125" style="2"/>
  </cols>
  <sheetData>
    <row r="1" spans="1:21" ht="18">
      <c r="A1" s="132" t="s">
        <v>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21" ht="18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21" ht="18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21" ht="18">
      <c r="A4" s="133" t="s">
        <v>41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21" ht="19.5" customHeight="1">
      <c r="A5" s="133" t="s">
        <v>40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2"/>
      <c r="R5" s="12"/>
      <c r="S5" s="12"/>
      <c r="T5" s="12"/>
      <c r="U5" s="12"/>
    </row>
    <row r="6" spans="1:21" s="3" customFormat="1" ht="22.5" customHeight="1">
      <c r="A6" s="133" t="s">
        <v>12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2"/>
      <c r="R6" s="12"/>
      <c r="S6" s="12"/>
      <c r="T6" s="12"/>
      <c r="U6" s="12"/>
    </row>
    <row r="7" spans="1:21" s="3" customFormat="1" ht="36.75" customHeight="1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2"/>
      <c r="R7" s="12"/>
      <c r="S7" s="12"/>
      <c r="T7" s="12"/>
      <c r="U7" s="12"/>
    </row>
    <row r="8" spans="1:21" s="3" customFormat="1" ht="13.5" customHeight="1" thickTop="1">
      <c r="A8" s="64"/>
      <c r="B8" s="111" t="s">
        <v>13</v>
      </c>
      <c r="C8" s="112"/>
      <c r="D8" s="113"/>
      <c r="E8" s="116" t="s">
        <v>49</v>
      </c>
      <c r="F8" s="116"/>
      <c r="G8" s="116" t="s">
        <v>50</v>
      </c>
      <c r="H8" s="116"/>
      <c r="I8" s="116" t="s">
        <v>51</v>
      </c>
      <c r="J8" s="116"/>
      <c r="K8" s="116" t="s">
        <v>52</v>
      </c>
      <c r="L8" s="116"/>
      <c r="M8" s="116" t="s">
        <v>53</v>
      </c>
      <c r="N8" s="116"/>
      <c r="O8" s="116" t="s">
        <v>54</v>
      </c>
      <c r="P8" s="136"/>
      <c r="Q8" s="150" t="s">
        <v>29</v>
      </c>
      <c r="R8" s="151"/>
      <c r="S8" s="12"/>
      <c r="T8" s="12"/>
      <c r="U8" s="12"/>
    </row>
    <row r="9" spans="1:21" s="3" customFormat="1" ht="27" customHeight="1" thickBot="1">
      <c r="A9" s="65"/>
      <c r="B9" s="114"/>
      <c r="C9" s="114"/>
      <c r="D9" s="115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37"/>
      <c r="Q9" s="152"/>
      <c r="R9" s="153"/>
      <c r="S9" s="12"/>
      <c r="T9" s="12"/>
      <c r="U9" s="12"/>
    </row>
    <row r="10" spans="1:21" s="3" customFormat="1" ht="35.25" customHeight="1" thickBot="1">
      <c r="A10" s="6" t="s">
        <v>9</v>
      </c>
      <c r="B10" s="70" t="s">
        <v>10</v>
      </c>
      <c r="C10" s="71" t="s">
        <v>3</v>
      </c>
      <c r="D10" s="70" t="s">
        <v>8</v>
      </c>
      <c r="E10" s="72" t="s">
        <v>11</v>
      </c>
      <c r="F10" s="7" t="s">
        <v>14</v>
      </c>
      <c r="G10" s="72" t="s">
        <v>11</v>
      </c>
      <c r="H10" s="7" t="s">
        <v>14</v>
      </c>
      <c r="I10" s="72" t="s">
        <v>11</v>
      </c>
      <c r="J10" s="7" t="s">
        <v>14</v>
      </c>
      <c r="K10" s="72" t="s">
        <v>11</v>
      </c>
      <c r="L10" s="7" t="s">
        <v>14</v>
      </c>
      <c r="M10" s="72" t="s">
        <v>11</v>
      </c>
      <c r="N10" s="7" t="s">
        <v>14</v>
      </c>
      <c r="O10" s="72" t="s">
        <v>11</v>
      </c>
      <c r="P10" s="8" t="s">
        <v>14</v>
      </c>
      <c r="Q10" s="68" t="s">
        <v>30</v>
      </c>
      <c r="R10" s="16" t="s">
        <v>31</v>
      </c>
      <c r="S10" s="12"/>
      <c r="T10" s="12" t="s">
        <v>34</v>
      </c>
      <c r="U10" s="12"/>
    </row>
    <row r="11" spans="1:21" s="38" customFormat="1" ht="48" customHeight="1" thickTop="1" thickBot="1">
      <c r="A11" s="34">
        <v>1</v>
      </c>
      <c r="B11" s="73" t="s">
        <v>42</v>
      </c>
      <c r="C11" s="74" t="s">
        <v>2</v>
      </c>
      <c r="D11" s="75">
        <v>4</v>
      </c>
      <c r="E11" s="76">
        <v>20700</v>
      </c>
      <c r="F11" s="76">
        <f>E11*D11</f>
        <v>82800</v>
      </c>
      <c r="G11" s="76">
        <v>20599</v>
      </c>
      <c r="H11" s="76">
        <f>G11*D11</f>
        <v>82396</v>
      </c>
      <c r="I11" s="76">
        <v>20646</v>
      </c>
      <c r="J11" s="76">
        <f>I11*D11</f>
        <v>82584</v>
      </c>
      <c r="K11" s="76">
        <v>19054</v>
      </c>
      <c r="L11" s="76">
        <f>K11*D11</f>
        <v>76216</v>
      </c>
      <c r="M11" s="76">
        <v>18960</v>
      </c>
      <c r="N11" s="76">
        <f>M11*D11</f>
        <v>75840</v>
      </c>
      <c r="O11" s="124" t="s">
        <v>56</v>
      </c>
      <c r="P11" s="130"/>
      <c r="Q11" s="69">
        <v>23225.29</v>
      </c>
      <c r="R11" s="67">
        <f t="shared" ref="R11:R17" si="0">Q11*D11</f>
        <v>92901.16</v>
      </c>
      <c r="S11" s="36"/>
      <c r="T11" s="37" t="s">
        <v>33</v>
      </c>
      <c r="U11" s="36"/>
    </row>
    <row r="12" spans="1:21" s="38" customFormat="1" ht="36" customHeight="1" thickTop="1" thickBot="1">
      <c r="A12" s="34">
        <v>2</v>
      </c>
      <c r="B12" s="73" t="s">
        <v>43</v>
      </c>
      <c r="C12" s="74" t="s">
        <v>2</v>
      </c>
      <c r="D12" s="75">
        <v>3</v>
      </c>
      <c r="E12" s="76">
        <v>20400</v>
      </c>
      <c r="F12" s="76">
        <f>E12*D12</f>
        <v>61200</v>
      </c>
      <c r="G12" s="76">
        <v>22699</v>
      </c>
      <c r="H12" s="76">
        <f t="shared" ref="H12:H16" si="1">G12*D12</f>
        <v>68097</v>
      </c>
      <c r="I12" s="76">
        <v>22966</v>
      </c>
      <c r="J12" s="76">
        <f t="shared" ref="J12:J17" si="2">I12*D12</f>
        <v>68898</v>
      </c>
      <c r="K12" s="76">
        <v>22914</v>
      </c>
      <c r="L12" s="76">
        <f t="shared" ref="L12:L17" si="3">K12*D12</f>
        <v>68742</v>
      </c>
      <c r="M12" s="76">
        <v>19610</v>
      </c>
      <c r="N12" s="76">
        <f t="shared" ref="N12:N17" si="4">M12*D12</f>
        <v>58830</v>
      </c>
      <c r="O12" s="124" t="s">
        <v>56</v>
      </c>
      <c r="P12" s="130"/>
      <c r="Q12" s="69">
        <v>27109.8</v>
      </c>
      <c r="R12" s="67">
        <f t="shared" si="0"/>
        <v>81329.399999999994</v>
      </c>
      <c r="S12" s="36"/>
      <c r="T12" s="37" t="s">
        <v>33</v>
      </c>
      <c r="U12" s="36"/>
    </row>
    <row r="13" spans="1:21" s="38" customFormat="1" ht="37.5" customHeight="1" thickTop="1" thickBot="1">
      <c r="A13" s="34">
        <v>3</v>
      </c>
      <c r="B13" s="73" t="s">
        <v>44</v>
      </c>
      <c r="C13" s="74" t="s">
        <v>2</v>
      </c>
      <c r="D13" s="75">
        <v>1</v>
      </c>
      <c r="E13" s="76">
        <v>92808</v>
      </c>
      <c r="F13" s="76">
        <f>E13*D13</f>
        <v>92808</v>
      </c>
      <c r="G13" s="124" t="s">
        <v>56</v>
      </c>
      <c r="H13" s="125"/>
      <c r="I13" s="76">
        <v>142850</v>
      </c>
      <c r="J13" s="76">
        <f t="shared" si="2"/>
        <v>142850</v>
      </c>
      <c r="K13" s="76">
        <v>118154</v>
      </c>
      <c r="L13" s="76">
        <f t="shared" si="3"/>
        <v>118154</v>
      </c>
      <c r="M13" s="124" t="s">
        <v>56</v>
      </c>
      <c r="N13" s="125"/>
      <c r="O13" s="124" t="s">
        <v>56</v>
      </c>
      <c r="P13" s="130"/>
      <c r="Q13" s="69">
        <v>108458</v>
      </c>
      <c r="R13" s="67">
        <f t="shared" si="0"/>
        <v>108458</v>
      </c>
      <c r="S13" s="36"/>
      <c r="T13" s="37" t="s">
        <v>33</v>
      </c>
      <c r="U13" s="36"/>
    </row>
    <row r="14" spans="1:21" s="38" customFormat="1" ht="48" customHeight="1" thickTop="1" thickBot="1">
      <c r="A14" s="34">
        <v>4</v>
      </c>
      <c r="B14" s="73" t="s">
        <v>45</v>
      </c>
      <c r="C14" s="74" t="s">
        <v>2</v>
      </c>
      <c r="D14" s="75">
        <v>3</v>
      </c>
      <c r="E14" s="76">
        <v>11630</v>
      </c>
      <c r="F14" s="76">
        <v>46520</v>
      </c>
      <c r="G14" s="124" t="s">
        <v>56</v>
      </c>
      <c r="H14" s="125"/>
      <c r="I14" s="76">
        <v>18490</v>
      </c>
      <c r="J14" s="76">
        <f t="shared" si="2"/>
        <v>55470</v>
      </c>
      <c r="K14" s="76">
        <v>14251</v>
      </c>
      <c r="L14" s="76">
        <f t="shared" si="3"/>
        <v>42753</v>
      </c>
      <c r="M14" s="76">
        <v>12350</v>
      </c>
      <c r="N14" s="76">
        <f t="shared" si="4"/>
        <v>37050</v>
      </c>
      <c r="O14" s="76">
        <v>12462.4496</v>
      </c>
      <c r="P14" s="35">
        <f t="shared" ref="P14:P17" si="5">O14*D14</f>
        <v>37387.3488</v>
      </c>
      <c r="Q14" s="69">
        <v>14248.08</v>
      </c>
      <c r="R14" s="67">
        <f t="shared" si="0"/>
        <v>42744.24</v>
      </c>
      <c r="S14" s="36"/>
      <c r="T14" s="37" t="s">
        <v>33</v>
      </c>
      <c r="U14" s="36"/>
    </row>
    <row r="15" spans="1:21" s="38" customFormat="1" ht="48" customHeight="1" thickTop="1">
      <c r="A15" s="34">
        <v>5</v>
      </c>
      <c r="B15" s="73" t="s">
        <v>46</v>
      </c>
      <c r="C15" s="74" t="s">
        <v>2</v>
      </c>
      <c r="D15" s="75">
        <v>2</v>
      </c>
      <c r="E15" s="76">
        <v>7250</v>
      </c>
      <c r="F15" s="76">
        <f>E15*D15</f>
        <v>14500</v>
      </c>
      <c r="G15" s="124" t="s">
        <v>56</v>
      </c>
      <c r="H15" s="125"/>
      <c r="I15" s="76">
        <v>6090</v>
      </c>
      <c r="J15" s="76">
        <f t="shared" si="2"/>
        <v>12180</v>
      </c>
      <c r="K15" s="76">
        <v>5198</v>
      </c>
      <c r="L15" s="76">
        <f t="shared" si="3"/>
        <v>10396</v>
      </c>
      <c r="M15" s="76">
        <v>5960</v>
      </c>
      <c r="N15" s="76">
        <f t="shared" si="4"/>
        <v>11920</v>
      </c>
      <c r="O15" s="76">
        <v>5696.34</v>
      </c>
      <c r="P15" s="35">
        <f t="shared" si="5"/>
        <v>11392.68</v>
      </c>
      <c r="Q15" s="69">
        <v>6940</v>
      </c>
      <c r="R15" s="67">
        <f t="shared" si="0"/>
        <v>13880</v>
      </c>
      <c r="S15" s="36"/>
      <c r="T15" s="37" t="s">
        <v>33</v>
      </c>
      <c r="U15" s="36"/>
    </row>
    <row r="16" spans="1:21" s="38" customFormat="1" ht="30.75" customHeight="1">
      <c r="A16" s="34">
        <v>6</v>
      </c>
      <c r="B16" s="73" t="s">
        <v>47</v>
      </c>
      <c r="C16" s="74" t="s">
        <v>2</v>
      </c>
      <c r="D16" s="75">
        <v>11</v>
      </c>
      <c r="E16" s="76">
        <v>15400</v>
      </c>
      <c r="F16" s="76">
        <f>E16*D16</f>
        <v>169400</v>
      </c>
      <c r="G16" s="76">
        <v>17299</v>
      </c>
      <c r="H16" s="76">
        <f t="shared" si="1"/>
        <v>190289</v>
      </c>
      <c r="I16" s="76">
        <v>28246</v>
      </c>
      <c r="J16" s="76">
        <f t="shared" si="2"/>
        <v>310706</v>
      </c>
      <c r="K16" s="76">
        <v>17466</v>
      </c>
      <c r="L16" s="76">
        <f t="shared" si="3"/>
        <v>192126</v>
      </c>
      <c r="M16" s="76">
        <v>16670</v>
      </c>
      <c r="N16" s="76">
        <f t="shared" si="4"/>
        <v>183370</v>
      </c>
      <c r="O16" s="124" t="s">
        <v>56</v>
      </c>
      <c r="P16" s="130"/>
      <c r="Q16" s="69">
        <v>21068.252</v>
      </c>
      <c r="R16" s="67">
        <f t="shared" si="0"/>
        <v>231750.772</v>
      </c>
      <c r="T16" s="39" t="s">
        <v>33</v>
      </c>
    </row>
    <row r="17" spans="1:82" s="38" customFormat="1" ht="36.75" customHeight="1">
      <c r="A17" s="34">
        <v>7</v>
      </c>
      <c r="B17" s="73" t="s">
        <v>48</v>
      </c>
      <c r="C17" s="74" t="s">
        <v>2</v>
      </c>
      <c r="D17" s="75">
        <v>1</v>
      </c>
      <c r="E17" s="124" t="s">
        <v>56</v>
      </c>
      <c r="F17" s="125"/>
      <c r="G17" s="124" t="s">
        <v>56</v>
      </c>
      <c r="H17" s="125"/>
      <c r="I17" s="76">
        <v>27980</v>
      </c>
      <c r="J17" s="76">
        <f t="shared" si="2"/>
        <v>27980</v>
      </c>
      <c r="K17" s="76">
        <v>28275</v>
      </c>
      <c r="L17" s="76">
        <f t="shared" si="3"/>
        <v>28275</v>
      </c>
      <c r="M17" s="76">
        <v>26690</v>
      </c>
      <c r="N17" s="76">
        <f t="shared" si="4"/>
        <v>26690</v>
      </c>
      <c r="O17" s="76">
        <v>27141</v>
      </c>
      <c r="P17" s="35">
        <f t="shared" si="5"/>
        <v>27141</v>
      </c>
      <c r="Q17" s="69">
        <v>32384.7</v>
      </c>
      <c r="R17" s="67">
        <f t="shared" si="0"/>
        <v>32384.7</v>
      </c>
      <c r="T17" s="39" t="s">
        <v>33</v>
      </c>
    </row>
    <row r="18" spans="1:82" s="50" customFormat="1" ht="18.75" customHeight="1">
      <c r="A18" s="46"/>
      <c r="B18" s="13"/>
      <c r="C18" s="14" t="s">
        <v>4</v>
      </c>
      <c r="D18" s="14"/>
      <c r="E18" s="47"/>
      <c r="F18" s="80">
        <f>SUM(F11:F17)</f>
        <v>467228</v>
      </c>
      <c r="G18" s="47"/>
      <c r="H18" s="48">
        <f>SUM(H11:H17)</f>
        <v>340782</v>
      </c>
      <c r="I18" s="47"/>
      <c r="J18" s="48">
        <f>SUM(J11:J17)</f>
        <v>700668</v>
      </c>
      <c r="K18" s="49"/>
      <c r="L18" s="48">
        <f>SUM(L11:L17)</f>
        <v>536662</v>
      </c>
      <c r="M18" s="49"/>
      <c r="N18" s="48">
        <f>SUM(N11:N17)</f>
        <v>393700</v>
      </c>
      <c r="O18" s="49"/>
      <c r="P18" s="77">
        <f>SUM(P11:P17)</f>
        <v>75921.0288</v>
      </c>
      <c r="R18" s="51">
        <f>SUM(R11:R17)</f>
        <v>603448.27199999988</v>
      </c>
    </row>
    <row r="19" spans="1:82" s="50" customFormat="1" ht="18.75" customHeight="1">
      <c r="A19" s="52"/>
      <c r="B19" s="53"/>
      <c r="C19" s="14" t="s">
        <v>5</v>
      </c>
      <c r="D19" s="14"/>
      <c r="E19" s="54"/>
      <c r="F19" s="81">
        <f>F18*0.16</f>
        <v>74756.479999999996</v>
      </c>
      <c r="G19" s="54"/>
      <c r="H19" s="55">
        <f>H18*0.16</f>
        <v>54525.120000000003</v>
      </c>
      <c r="I19" s="54"/>
      <c r="J19" s="55">
        <f>J18*0.16</f>
        <v>112106.88</v>
      </c>
      <c r="K19" s="56"/>
      <c r="L19" s="55">
        <f>L18*0.16</f>
        <v>85865.919999999998</v>
      </c>
      <c r="M19" s="56"/>
      <c r="N19" s="55">
        <f>N18*0.16</f>
        <v>62992</v>
      </c>
      <c r="O19" s="56"/>
      <c r="P19" s="78">
        <f>P18*0.16</f>
        <v>12147.364608</v>
      </c>
      <c r="R19" s="51">
        <f>R18*1.16</f>
        <v>699999.99551999976</v>
      </c>
    </row>
    <row r="20" spans="1:82" s="50" customFormat="1" ht="18.75" customHeight="1">
      <c r="A20" s="57"/>
      <c r="B20" s="58"/>
      <c r="C20" s="59" t="s">
        <v>6</v>
      </c>
      <c r="D20" s="60"/>
      <c r="E20" s="61"/>
      <c r="F20" s="82">
        <f>SUM(F18:F19)</f>
        <v>541984.48</v>
      </c>
      <c r="G20" s="61"/>
      <c r="H20" s="62">
        <f>SUM(H18:H19)</f>
        <v>395307.12</v>
      </c>
      <c r="I20" s="61"/>
      <c r="J20" s="62">
        <f>SUM(J18:J19)</f>
        <v>812774.88</v>
      </c>
      <c r="K20" s="63"/>
      <c r="L20" s="62">
        <f>SUM(L18:L19)</f>
        <v>622527.92000000004</v>
      </c>
      <c r="M20" s="63"/>
      <c r="N20" s="62">
        <f>SUM(N18:N19)</f>
        <v>456692</v>
      </c>
      <c r="O20" s="63"/>
      <c r="P20" s="79">
        <f>SUM(P18:P19)</f>
        <v>88068.393408000004</v>
      </c>
    </row>
    <row r="21" spans="1:82" s="38" customFormat="1" ht="13.5">
      <c r="A21" s="134" t="s">
        <v>15</v>
      </c>
      <c r="B21" s="135"/>
      <c r="C21" s="135"/>
      <c r="D21" s="135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66"/>
    </row>
    <row r="22" spans="1:82" s="38" customFormat="1" ht="22.5" customHeight="1">
      <c r="A22" s="41"/>
      <c r="B22" s="42"/>
      <c r="C22" s="43" t="s">
        <v>22</v>
      </c>
      <c r="D22" s="44"/>
      <c r="E22" s="126" t="s">
        <v>16</v>
      </c>
      <c r="F22" s="127"/>
      <c r="G22" s="126" t="s">
        <v>16</v>
      </c>
      <c r="H22" s="127"/>
      <c r="I22" s="126" t="s">
        <v>16</v>
      </c>
      <c r="J22" s="127"/>
      <c r="K22" s="126" t="s">
        <v>16</v>
      </c>
      <c r="L22" s="127"/>
      <c r="M22" s="126" t="s">
        <v>16</v>
      </c>
      <c r="N22" s="127"/>
      <c r="O22" s="126" t="s">
        <v>16</v>
      </c>
      <c r="P22" s="129"/>
    </row>
    <row r="23" spans="1:82" s="38" customFormat="1" ht="22.5" customHeight="1">
      <c r="A23" s="41"/>
      <c r="B23" s="42"/>
      <c r="C23" s="43" t="s">
        <v>23</v>
      </c>
      <c r="D23" s="44"/>
      <c r="E23" s="126" t="s">
        <v>16</v>
      </c>
      <c r="F23" s="127"/>
      <c r="G23" s="126" t="s">
        <v>16</v>
      </c>
      <c r="H23" s="127"/>
      <c r="I23" s="126" t="s">
        <v>16</v>
      </c>
      <c r="J23" s="127"/>
      <c r="K23" s="126" t="s">
        <v>16</v>
      </c>
      <c r="L23" s="127"/>
      <c r="M23" s="126" t="s">
        <v>16</v>
      </c>
      <c r="N23" s="127"/>
      <c r="O23" s="126" t="s">
        <v>16</v>
      </c>
      <c r="P23" s="129"/>
    </row>
    <row r="24" spans="1:82" s="38" customFormat="1" ht="22.5" customHeight="1">
      <c r="A24" s="41"/>
      <c r="B24" s="42"/>
      <c r="C24" s="43" t="s">
        <v>17</v>
      </c>
      <c r="D24" s="44"/>
      <c r="E24" s="126" t="s">
        <v>16</v>
      </c>
      <c r="F24" s="127"/>
      <c r="G24" s="126" t="s">
        <v>16</v>
      </c>
      <c r="H24" s="127"/>
      <c r="I24" s="126" t="s">
        <v>16</v>
      </c>
      <c r="J24" s="127"/>
      <c r="K24" s="126" t="s">
        <v>16</v>
      </c>
      <c r="L24" s="127"/>
      <c r="M24" s="126" t="s">
        <v>16</v>
      </c>
      <c r="N24" s="127"/>
      <c r="O24" s="126" t="s">
        <v>16</v>
      </c>
      <c r="P24" s="129"/>
    </row>
    <row r="25" spans="1:82" s="38" customFormat="1" ht="22.5" customHeight="1">
      <c r="A25" s="45"/>
      <c r="B25" s="42"/>
      <c r="C25" s="43" t="s">
        <v>18</v>
      </c>
      <c r="D25" s="44"/>
      <c r="E25" s="126" t="s">
        <v>16</v>
      </c>
      <c r="F25" s="127"/>
      <c r="G25" s="126" t="s">
        <v>16</v>
      </c>
      <c r="H25" s="127"/>
      <c r="I25" s="126" t="s">
        <v>16</v>
      </c>
      <c r="J25" s="127"/>
      <c r="K25" s="126" t="s">
        <v>16</v>
      </c>
      <c r="L25" s="127"/>
      <c r="M25" s="126" t="s">
        <v>16</v>
      </c>
      <c r="N25" s="127"/>
      <c r="O25" s="126" t="s">
        <v>16</v>
      </c>
      <c r="P25" s="129"/>
    </row>
    <row r="26" spans="1:82" s="38" customFormat="1" ht="22.5" customHeight="1">
      <c r="A26" s="41"/>
      <c r="B26" s="42"/>
      <c r="C26" s="42" t="s">
        <v>19</v>
      </c>
      <c r="D26" s="44"/>
      <c r="E26" s="126" t="s">
        <v>16</v>
      </c>
      <c r="F26" s="127"/>
      <c r="G26" s="126" t="s">
        <v>16</v>
      </c>
      <c r="H26" s="127"/>
      <c r="I26" s="126" t="s">
        <v>16</v>
      </c>
      <c r="J26" s="127"/>
      <c r="K26" s="126" t="s">
        <v>16</v>
      </c>
      <c r="L26" s="127"/>
      <c r="M26" s="126" t="s">
        <v>16</v>
      </c>
      <c r="N26" s="127"/>
      <c r="O26" s="126" t="s">
        <v>16</v>
      </c>
      <c r="P26" s="129"/>
    </row>
    <row r="27" spans="1:82" s="38" customFormat="1" ht="70.5" customHeight="1" thickBot="1">
      <c r="A27" s="83"/>
      <c r="B27" s="84"/>
      <c r="C27" s="84" t="s">
        <v>20</v>
      </c>
      <c r="D27" s="85"/>
      <c r="E27" s="122" t="s">
        <v>55</v>
      </c>
      <c r="F27" s="123"/>
      <c r="G27" s="86"/>
      <c r="H27" s="87"/>
      <c r="I27" s="144"/>
      <c r="J27" s="145"/>
      <c r="K27" s="118"/>
      <c r="L27" s="128"/>
      <c r="M27" s="118"/>
      <c r="N27" s="128"/>
      <c r="O27" s="118"/>
      <c r="P27" s="131"/>
    </row>
    <row r="28" spans="1:82" ht="58.5" customHeight="1" thickTop="1">
      <c r="A28" s="27"/>
      <c r="B28" s="27"/>
      <c r="C28" s="27"/>
      <c r="D28" s="27"/>
      <c r="E28" s="15"/>
      <c r="F28" s="13"/>
      <c r="G28" s="13"/>
      <c r="H28" s="13"/>
      <c r="J28" s="13"/>
      <c r="K28" s="13"/>
      <c r="L28" s="13"/>
      <c r="M28" s="13"/>
      <c r="N28" s="13"/>
      <c r="O28" s="13"/>
      <c r="P28" s="13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</row>
    <row r="29" spans="1:82" ht="79.5" customHeight="1">
      <c r="A29" s="146" t="s">
        <v>35</v>
      </c>
      <c r="B29" s="154"/>
      <c r="C29" s="140"/>
      <c r="D29" s="141"/>
      <c r="E29" s="140"/>
      <c r="F29" s="141"/>
      <c r="G29" s="140"/>
      <c r="H29" s="141"/>
      <c r="I29" s="146" t="s">
        <v>36</v>
      </c>
      <c r="J29" s="147"/>
      <c r="K29" s="29"/>
      <c r="L29" s="29"/>
      <c r="M29" s="29"/>
      <c r="N29" s="29"/>
      <c r="O29" s="120" t="s">
        <v>26</v>
      </c>
      <c r="P29" s="12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</row>
    <row r="30" spans="1:82" ht="59.25" customHeight="1">
      <c r="A30" s="146" t="s">
        <v>37</v>
      </c>
      <c r="B30" s="154"/>
      <c r="C30" s="155"/>
      <c r="D30" s="156"/>
      <c r="E30" s="155"/>
      <c r="F30" s="156"/>
      <c r="G30" s="155"/>
      <c r="H30" s="156"/>
      <c r="I30" s="148" t="s">
        <v>39</v>
      </c>
      <c r="J30" s="149"/>
      <c r="K30" s="30"/>
      <c r="L30" s="30"/>
      <c r="M30" s="30"/>
      <c r="N30" s="30"/>
      <c r="O30" s="120" t="s">
        <v>28</v>
      </c>
      <c r="P30" s="12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</row>
    <row r="31" spans="1:82" ht="32.25" customHeight="1" thickBot="1">
      <c r="A31" s="144" t="s">
        <v>38</v>
      </c>
      <c r="B31" s="145"/>
      <c r="C31" s="142"/>
      <c r="D31" s="143"/>
      <c r="E31" s="142"/>
      <c r="F31" s="143"/>
      <c r="G31" s="142"/>
      <c r="H31" s="143"/>
      <c r="I31" s="28"/>
      <c r="J31" s="33"/>
      <c r="K31" s="31"/>
      <c r="L31" s="31"/>
      <c r="M31" s="31"/>
      <c r="N31" s="31"/>
      <c r="O31" s="118" t="s">
        <v>27</v>
      </c>
      <c r="P31" s="119"/>
    </row>
    <row r="32" spans="1:82" ht="15.75" thickTop="1"/>
    <row r="33" spans="1:82" ht="45.75" customHeight="1">
      <c r="G33" s="140" t="s">
        <v>21</v>
      </c>
      <c r="H33" s="141"/>
      <c r="O33" s="120" t="s">
        <v>25</v>
      </c>
      <c r="P33" s="12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</row>
    <row r="34" spans="1:82" ht="39.75" customHeight="1" thickBot="1">
      <c r="G34" s="142"/>
      <c r="H34" s="143"/>
      <c r="O34" s="118" t="s">
        <v>24</v>
      </c>
      <c r="P34" s="119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</row>
    <row r="35" spans="1:82" ht="15.75" thickTop="1"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</row>
    <row r="36" spans="1:82"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</row>
    <row r="37" spans="1:82" ht="15.75">
      <c r="A37" s="11"/>
      <c r="B37" s="4"/>
      <c r="C37" s="9"/>
      <c r="D37" s="10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BQ37" s="1"/>
      <c r="BR37" s="1"/>
      <c r="BS37" s="1"/>
      <c r="BT37" s="1"/>
    </row>
    <row r="38" spans="1:82" ht="22.5" customHeight="1">
      <c r="A38" s="22" t="s">
        <v>32</v>
      </c>
      <c r="B38" s="23"/>
      <c r="C38" s="18"/>
      <c r="D38" s="19"/>
      <c r="E38" s="138"/>
      <c r="F38" s="139"/>
      <c r="G38" s="20"/>
      <c r="H38" s="21"/>
      <c r="I38" s="20"/>
      <c r="J38" s="21"/>
      <c r="K38" s="32"/>
      <c r="L38" s="32"/>
      <c r="M38" s="32"/>
      <c r="N38" s="32"/>
      <c r="O38" s="32"/>
      <c r="P38" s="32"/>
      <c r="BQ38" s="1"/>
      <c r="BR38" s="1"/>
      <c r="BS38" s="1"/>
      <c r="BT38" s="1"/>
    </row>
    <row r="39" spans="1:82" ht="15.75">
      <c r="A39" s="11"/>
      <c r="B39" s="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BQ39" s="1"/>
      <c r="BR39" s="1"/>
      <c r="BS39" s="1"/>
      <c r="BT39" s="1"/>
    </row>
    <row r="40" spans="1:82"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</row>
    <row r="41" spans="1:82"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</row>
    <row r="42" spans="1:82" ht="40.5" customHeight="1"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</row>
    <row r="43" spans="1:82"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</row>
    <row r="44" spans="1:82"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</row>
    <row r="45" spans="1:82"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</row>
    <row r="46" spans="1:82"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</row>
    <row r="47" spans="1:82"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82"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</row>
    <row r="49" spans="69:72" ht="21" customHeight="1">
      <c r="BQ49" s="1"/>
      <c r="BR49" s="1"/>
      <c r="BS49" s="1"/>
      <c r="BT49" s="1"/>
    </row>
    <row r="50" spans="69:72" ht="23.25" customHeight="1">
      <c r="BQ50" s="1"/>
      <c r="BR50" s="1"/>
      <c r="BS50" s="1"/>
      <c r="BT50" s="1"/>
    </row>
    <row r="51" spans="69:72" ht="23.85" customHeight="1">
      <c r="BQ51" s="1"/>
      <c r="BR51" s="1"/>
      <c r="BS51" s="1"/>
      <c r="BT51" s="1"/>
    </row>
    <row r="52" spans="69:72">
      <c r="BQ52" s="1"/>
      <c r="BR52" s="1"/>
      <c r="BS52" s="1"/>
      <c r="BT52" s="1"/>
    </row>
    <row r="53" spans="69:72" ht="24.75" customHeight="1">
      <c r="BQ53" s="1"/>
      <c r="BR53" s="1"/>
      <c r="BS53" s="1"/>
      <c r="BT53" s="1"/>
    </row>
    <row r="54" spans="69:72" ht="24.75" customHeight="1">
      <c r="BQ54" s="1"/>
      <c r="BR54" s="1"/>
      <c r="BS54" s="1"/>
      <c r="BT54" s="1"/>
    </row>
    <row r="55" spans="69:72" ht="31.5" customHeight="1">
      <c r="BQ55" s="1"/>
      <c r="BR55" s="1"/>
      <c r="BS55" s="1"/>
      <c r="BT55" s="1"/>
    </row>
    <row r="56" spans="69:72" ht="24.75" customHeight="1">
      <c r="BQ56" s="1"/>
      <c r="BR56" s="1"/>
      <c r="BS56" s="1"/>
      <c r="BT56" s="1"/>
    </row>
    <row r="57" spans="69:72" ht="26.25" customHeight="1">
      <c r="BQ57" s="1"/>
      <c r="BR57" s="1"/>
      <c r="BS57" s="1"/>
      <c r="BT57" s="1"/>
    </row>
    <row r="58" spans="69:72" ht="22.5" customHeight="1">
      <c r="BQ58" s="1"/>
      <c r="BR58" s="1"/>
      <c r="BS58" s="1"/>
      <c r="BT58" s="1"/>
    </row>
    <row r="59" spans="69:72" ht="23.25" customHeight="1">
      <c r="BQ59" s="1"/>
      <c r="BR59" s="1"/>
      <c r="BS59" s="1"/>
      <c r="BT59" s="1"/>
    </row>
    <row r="60" spans="69:72" ht="66" customHeight="1">
      <c r="BQ60" s="1"/>
      <c r="BR60" s="1"/>
      <c r="BS60" s="1"/>
      <c r="BT60" s="1"/>
    </row>
    <row r="61" spans="69:72" ht="50.25" customHeight="1">
      <c r="BQ61" s="1"/>
      <c r="BR61" s="1"/>
      <c r="BS61" s="1"/>
      <c r="BT61" s="1"/>
    </row>
    <row r="62" spans="69:72" ht="46.5" customHeight="1">
      <c r="BQ62" s="1"/>
      <c r="BR62" s="1"/>
      <c r="BS62" s="1"/>
      <c r="BT62" s="1"/>
    </row>
    <row r="63" spans="69:72" ht="44.25" customHeight="1">
      <c r="BQ63" s="1"/>
      <c r="BR63" s="1"/>
      <c r="BS63" s="1"/>
      <c r="BT63" s="1"/>
    </row>
    <row r="64" spans="69:72" ht="24" customHeight="1">
      <c r="BQ64" s="1"/>
      <c r="BR64" s="1"/>
      <c r="BS64" s="1"/>
      <c r="BT64" s="1"/>
    </row>
    <row r="65" spans="69:72" ht="36.75" customHeight="1">
      <c r="BQ65" s="1"/>
      <c r="BR65" s="1"/>
      <c r="BS65" s="1"/>
      <c r="BT65" s="1"/>
    </row>
    <row r="69" spans="69:72" ht="32.25" customHeight="1">
      <c r="BQ69" s="1"/>
      <c r="BR69" s="1"/>
      <c r="BS69" s="1"/>
      <c r="BT69" s="1"/>
    </row>
  </sheetData>
  <mergeCells count="75">
    <mergeCell ref="A29:B29"/>
    <mergeCell ref="C29:D31"/>
    <mergeCell ref="E29:F31"/>
    <mergeCell ref="G29:H31"/>
    <mergeCell ref="A30:B30"/>
    <mergeCell ref="A31:B31"/>
    <mergeCell ref="Q8:R9"/>
    <mergeCell ref="E26:F26"/>
    <mergeCell ref="G26:H26"/>
    <mergeCell ref="I26:J26"/>
    <mergeCell ref="G24:H24"/>
    <mergeCell ref="G25:H25"/>
    <mergeCell ref="I24:J24"/>
    <mergeCell ref="I25:J25"/>
    <mergeCell ref="E25:F25"/>
    <mergeCell ref="E38:F38"/>
    <mergeCell ref="E22:F22"/>
    <mergeCell ref="E23:F23"/>
    <mergeCell ref="I22:J22"/>
    <mergeCell ref="I23:J23"/>
    <mergeCell ref="E24:F24"/>
    <mergeCell ref="G22:H22"/>
    <mergeCell ref="G23:H23"/>
    <mergeCell ref="G33:H34"/>
    <mergeCell ref="I27:J27"/>
    <mergeCell ref="I29:J29"/>
    <mergeCell ref="I30:J30"/>
    <mergeCell ref="A1:P1"/>
    <mergeCell ref="A2:P2"/>
    <mergeCell ref="A3:P3"/>
    <mergeCell ref="A4:P4"/>
    <mergeCell ref="K22:L22"/>
    <mergeCell ref="A21:D21"/>
    <mergeCell ref="O22:P22"/>
    <mergeCell ref="G8:H9"/>
    <mergeCell ref="I8:J9"/>
    <mergeCell ref="K8:L9"/>
    <mergeCell ref="M8:N9"/>
    <mergeCell ref="O8:P9"/>
    <mergeCell ref="A5:P5"/>
    <mergeCell ref="A6:P6"/>
    <mergeCell ref="O11:P11"/>
    <mergeCell ref="O12:P12"/>
    <mergeCell ref="O29:P29"/>
    <mergeCell ref="O30:P30"/>
    <mergeCell ref="G13:H13"/>
    <mergeCell ref="G14:H14"/>
    <mergeCell ref="G15:H15"/>
    <mergeCell ref="M13:N13"/>
    <mergeCell ref="O13:P13"/>
    <mergeCell ref="O16:P16"/>
    <mergeCell ref="O25:P25"/>
    <mergeCell ref="O26:P26"/>
    <mergeCell ref="O27:P27"/>
    <mergeCell ref="M22:N22"/>
    <mergeCell ref="M23:N23"/>
    <mergeCell ref="M24:N24"/>
    <mergeCell ref="M25:N25"/>
    <mergeCell ref="M26:N26"/>
    <mergeCell ref="B8:D9"/>
    <mergeCell ref="E8:F9"/>
    <mergeCell ref="O31:P31"/>
    <mergeCell ref="O33:P33"/>
    <mergeCell ref="O34:P34"/>
    <mergeCell ref="E27:F27"/>
    <mergeCell ref="E17:F17"/>
    <mergeCell ref="G17:H17"/>
    <mergeCell ref="K23:L23"/>
    <mergeCell ref="K24:L24"/>
    <mergeCell ref="K25:L25"/>
    <mergeCell ref="K26:L26"/>
    <mergeCell ref="K27:L27"/>
    <mergeCell ref="M27:N27"/>
    <mergeCell ref="O23:P23"/>
    <mergeCell ref="O24:P24"/>
  </mergeCells>
  <printOptions horizontalCentered="1"/>
  <pageMargins left="0.39370078740157483" right="0.23622047244094491" top="0.31496062992125984" bottom="0.39370078740157483" header="0" footer="0"/>
  <pageSetup scale="70" fitToHeight="0" orientation="landscape" r:id="rId1"/>
  <headerFooter alignWithMargins="0">
    <oddFooter>&amp;CHOJA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0"/>
  <sheetViews>
    <sheetView tabSelected="1" zoomScaleNormal="100" zoomScaleSheetLayoutView="100" workbookViewId="0">
      <selection activeCell="A5" sqref="A5:P5"/>
    </sheetView>
  </sheetViews>
  <sheetFormatPr baseColWidth="10" defaultRowHeight="15"/>
  <cols>
    <col min="1" max="1" width="8.42578125" style="2" customWidth="1"/>
    <col min="2" max="2" width="33.42578125" style="2" customWidth="1"/>
    <col min="3" max="4" width="9" style="2" customWidth="1"/>
    <col min="5" max="5" width="12.85546875" style="2" customWidth="1"/>
    <col min="6" max="6" width="11.7109375" style="2" customWidth="1"/>
    <col min="7" max="7" width="12.85546875" style="2" customWidth="1"/>
    <col min="8" max="8" width="11.42578125" style="2" customWidth="1"/>
    <col min="9" max="9" width="12.85546875" style="2" customWidth="1"/>
    <col min="10" max="10" width="11.42578125" style="2" customWidth="1"/>
    <col min="11" max="11" width="12.85546875" style="2" customWidth="1"/>
    <col min="12" max="12" width="11.42578125" style="2" customWidth="1"/>
    <col min="13" max="13" width="12.85546875" style="2" customWidth="1"/>
    <col min="14" max="14" width="11.42578125" style="2" customWidth="1"/>
    <col min="15" max="15" width="12.85546875" style="2" customWidth="1"/>
    <col min="16" max="16" width="11.42578125" style="2" customWidth="1"/>
    <col min="17" max="53" width="11.42578125" style="1"/>
    <col min="54" max="16384" width="11.42578125" style="2"/>
  </cols>
  <sheetData>
    <row r="1" spans="1:16" ht="18">
      <c r="A1" s="132" t="s">
        <v>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8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ht="18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6" ht="18">
      <c r="A4" s="133" t="s">
        <v>41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16" ht="19.5" customHeight="1">
      <c r="A5" s="133" t="s">
        <v>40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6" s="3" customFormat="1" ht="22.5" customHeight="1">
      <c r="A6" s="133" t="s">
        <v>63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6" s="3" customFormat="1" ht="11.25" customHeight="1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s="3" customFormat="1" ht="13.5" customHeight="1" thickTop="1">
      <c r="A8" s="64"/>
      <c r="B8" s="111" t="s">
        <v>13</v>
      </c>
      <c r="C8" s="112"/>
      <c r="D8" s="113"/>
      <c r="E8" s="116" t="s">
        <v>49</v>
      </c>
      <c r="F8" s="116"/>
      <c r="G8" s="116" t="s">
        <v>50</v>
      </c>
      <c r="H8" s="116"/>
      <c r="I8" s="116" t="s">
        <v>51</v>
      </c>
      <c r="J8" s="116"/>
      <c r="K8" s="116" t="s">
        <v>52</v>
      </c>
      <c r="L8" s="116"/>
      <c r="M8" s="116" t="s">
        <v>53</v>
      </c>
      <c r="N8" s="116"/>
      <c r="O8" s="116" t="s">
        <v>54</v>
      </c>
      <c r="P8" s="136"/>
    </row>
    <row r="9" spans="1:16" s="3" customFormat="1" ht="27" customHeight="1">
      <c r="A9" s="65"/>
      <c r="B9" s="114"/>
      <c r="C9" s="114"/>
      <c r="D9" s="115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37"/>
    </row>
    <row r="10" spans="1:16" s="3" customFormat="1" ht="35.25" customHeight="1">
      <c r="A10" s="6" t="s">
        <v>9</v>
      </c>
      <c r="B10" s="70" t="s">
        <v>10</v>
      </c>
      <c r="C10" s="71" t="s">
        <v>3</v>
      </c>
      <c r="D10" s="70" t="s">
        <v>8</v>
      </c>
      <c r="E10" s="72" t="s">
        <v>11</v>
      </c>
      <c r="F10" s="7" t="s">
        <v>14</v>
      </c>
      <c r="G10" s="72" t="s">
        <v>11</v>
      </c>
      <c r="H10" s="7" t="s">
        <v>14</v>
      </c>
      <c r="I10" s="72" t="s">
        <v>11</v>
      </c>
      <c r="J10" s="7" t="s">
        <v>14</v>
      </c>
      <c r="K10" s="72" t="s">
        <v>11</v>
      </c>
      <c r="L10" s="7" t="s">
        <v>14</v>
      </c>
      <c r="M10" s="72" t="s">
        <v>11</v>
      </c>
      <c r="N10" s="7" t="s">
        <v>14</v>
      </c>
      <c r="O10" s="72" t="s">
        <v>11</v>
      </c>
      <c r="P10" s="8" t="s">
        <v>14</v>
      </c>
    </row>
    <row r="11" spans="1:16" s="38" customFormat="1" ht="30.75" customHeight="1">
      <c r="A11" s="34">
        <v>1</v>
      </c>
      <c r="B11" s="73" t="s">
        <v>42</v>
      </c>
      <c r="C11" s="74" t="s">
        <v>2</v>
      </c>
      <c r="D11" s="75">
        <v>4</v>
      </c>
      <c r="E11" s="157" t="s">
        <v>57</v>
      </c>
      <c r="F11" s="158"/>
      <c r="G11" s="76">
        <v>20599</v>
      </c>
      <c r="H11" s="76">
        <f>G11*D11</f>
        <v>82396</v>
      </c>
      <c r="I11" s="76">
        <v>20646</v>
      </c>
      <c r="J11" s="76">
        <f>I11*D11</f>
        <v>82584</v>
      </c>
      <c r="K11" s="76">
        <v>19054</v>
      </c>
      <c r="L11" s="76">
        <f>K11*D11</f>
        <v>76216</v>
      </c>
      <c r="M11" s="92">
        <v>18960</v>
      </c>
      <c r="N11" s="92">
        <f>M11*D11</f>
        <v>75840</v>
      </c>
      <c r="O11" s="124" t="s">
        <v>56</v>
      </c>
      <c r="P11" s="130"/>
    </row>
    <row r="12" spans="1:16" s="38" customFormat="1" ht="30.75" customHeight="1">
      <c r="A12" s="34">
        <v>2</v>
      </c>
      <c r="B12" s="73" t="s">
        <v>43</v>
      </c>
      <c r="C12" s="74" t="s">
        <v>2</v>
      </c>
      <c r="D12" s="75">
        <v>3</v>
      </c>
      <c r="E12" s="157" t="s">
        <v>57</v>
      </c>
      <c r="F12" s="158"/>
      <c r="G12" s="76">
        <v>22699</v>
      </c>
      <c r="H12" s="76">
        <f t="shared" ref="H12:H16" si="0">G12*D12</f>
        <v>68097</v>
      </c>
      <c r="I12" s="76">
        <v>22966</v>
      </c>
      <c r="J12" s="76">
        <f t="shared" ref="J12:J17" si="1">I12*D12</f>
        <v>68898</v>
      </c>
      <c r="K12" s="76">
        <v>22914</v>
      </c>
      <c r="L12" s="76">
        <f t="shared" ref="L12:L17" si="2">K12*D12</f>
        <v>68742</v>
      </c>
      <c r="M12" s="92">
        <v>19610</v>
      </c>
      <c r="N12" s="92">
        <f t="shared" ref="N12:N17" si="3">M12*D12</f>
        <v>58830</v>
      </c>
      <c r="O12" s="124" t="s">
        <v>56</v>
      </c>
      <c r="P12" s="130"/>
    </row>
    <row r="13" spans="1:16" s="38" customFormat="1" ht="29.25" customHeight="1">
      <c r="A13" s="34">
        <v>3</v>
      </c>
      <c r="B13" s="73" t="s">
        <v>44</v>
      </c>
      <c r="C13" s="74" t="s">
        <v>2</v>
      </c>
      <c r="D13" s="75">
        <v>1</v>
      </c>
      <c r="E13" s="157" t="s">
        <v>57</v>
      </c>
      <c r="F13" s="158"/>
      <c r="G13" s="124" t="s">
        <v>56</v>
      </c>
      <c r="H13" s="125"/>
      <c r="I13" s="76">
        <v>142850</v>
      </c>
      <c r="J13" s="76">
        <f t="shared" si="1"/>
        <v>142850</v>
      </c>
      <c r="K13" s="92">
        <v>118154</v>
      </c>
      <c r="L13" s="92">
        <f t="shared" si="2"/>
        <v>118154</v>
      </c>
      <c r="M13" s="124" t="s">
        <v>56</v>
      </c>
      <c r="N13" s="125"/>
      <c r="O13" s="124" t="s">
        <v>56</v>
      </c>
      <c r="P13" s="130"/>
    </row>
    <row r="14" spans="1:16" s="38" customFormat="1" ht="40.5" customHeight="1">
      <c r="A14" s="34">
        <v>4</v>
      </c>
      <c r="B14" s="73" t="s">
        <v>45</v>
      </c>
      <c r="C14" s="74" t="s">
        <v>2</v>
      </c>
      <c r="D14" s="75">
        <v>3</v>
      </c>
      <c r="E14" s="92">
        <v>11630</v>
      </c>
      <c r="F14" s="92">
        <f>E14*D14</f>
        <v>34890</v>
      </c>
      <c r="G14" s="124" t="s">
        <v>56</v>
      </c>
      <c r="H14" s="125"/>
      <c r="I14" s="157" t="s">
        <v>57</v>
      </c>
      <c r="J14" s="158"/>
      <c r="K14" s="76">
        <v>14251</v>
      </c>
      <c r="L14" s="76">
        <f t="shared" si="2"/>
        <v>42753</v>
      </c>
      <c r="M14" s="157" t="s">
        <v>57</v>
      </c>
      <c r="N14" s="158"/>
      <c r="O14" s="157" t="s">
        <v>57</v>
      </c>
      <c r="P14" s="161"/>
    </row>
    <row r="15" spans="1:16" s="38" customFormat="1" ht="43.5" customHeight="1">
      <c r="A15" s="34">
        <v>5</v>
      </c>
      <c r="B15" s="73" t="s">
        <v>46</v>
      </c>
      <c r="C15" s="74" t="s">
        <v>2</v>
      </c>
      <c r="D15" s="75">
        <v>2</v>
      </c>
      <c r="E15" s="76">
        <v>7250</v>
      </c>
      <c r="F15" s="76">
        <f>E15*D15</f>
        <v>14500</v>
      </c>
      <c r="G15" s="124" t="s">
        <v>56</v>
      </c>
      <c r="H15" s="125"/>
      <c r="I15" s="76">
        <v>6090</v>
      </c>
      <c r="J15" s="76">
        <f t="shared" si="1"/>
        <v>12180</v>
      </c>
      <c r="K15" s="92">
        <v>5198</v>
      </c>
      <c r="L15" s="92">
        <f t="shared" si="2"/>
        <v>10396</v>
      </c>
      <c r="M15" s="76">
        <v>5960</v>
      </c>
      <c r="N15" s="76">
        <f t="shared" si="3"/>
        <v>11920</v>
      </c>
      <c r="O15" s="76">
        <v>5696.34</v>
      </c>
      <c r="P15" s="35">
        <f t="shared" ref="P15:P17" si="4">O15*D15</f>
        <v>11392.68</v>
      </c>
    </row>
    <row r="16" spans="1:16" s="38" customFormat="1" ht="23.25" customHeight="1">
      <c r="A16" s="34">
        <v>6</v>
      </c>
      <c r="B16" s="73" t="s">
        <v>47</v>
      </c>
      <c r="C16" s="74" t="s">
        <v>2</v>
      </c>
      <c r="D16" s="75">
        <v>11</v>
      </c>
      <c r="E16" s="92">
        <v>15400</v>
      </c>
      <c r="F16" s="92">
        <f>E16*D16</f>
        <v>169400</v>
      </c>
      <c r="G16" s="76">
        <v>17299</v>
      </c>
      <c r="H16" s="76">
        <f t="shared" si="0"/>
        <v>190289</v>
      </c>
      <c r="I16" s="76">
        <v>28246</v>
      </c>
      <c r="J16" s="76">
        <f t="shared" si="1"/>
        <v>310706</v>
      </c>
      <c r="K16" s="76">
        <v>17466</v>
      </c>
      <c r="L16" s="76">
        <f t="shared" si="2"/>
        <v>192126</v>
      </c>
      <c r="M16" s="76">
        <v>16670</v>
      </c>
      <c r="N16" s="76">
        <f t="shared" si="3"/>
        <v>183370</v>
      </c>
      <c r="O16" s="124" t="s">
        <v>56</v>
      </c>
      <c r="P16" s="130"/>
    </row>
    <row r="17" spans="1:16" s="38" customFormat="1" ht="23.25" customHeight="1">
      <c r="A17" s="34">
        <v>7</v>
      </c>
      <c r="B17" s="73" t="s">
        <v>48</v>
      </c>
      <c r="C17" s="74" t="s">
        <v>2</v>
      </c>
      <c r="D17" s="75">
        <v>1</v>
      </c>
      <c r="E17" s="124" t="s">
        <v>56</v>
      </c>
      <c r="F17" s="125"/>
      <c r="G17" s="124" t="s">
        <v>56</v>
      </c>
      <c r="H17" s="125"/>
      <c r="I17" s="76">
        <v>27980</v>
      </c>
      <c r="J17" s="76">
        <f t="shared" si="1"/>
        <v>27980</v>
      </c>
      <c r="K17" s="76">
        <v>28275</v>
      </c>
      <c r="L17" s="76">
        <f t="shared" si="2"/>
        <v>28275</v>
      </c>
      <c r="M17" s="92">
        <v>26690</v>
      </c>
      <c r="N17" s="92">
        <f t="shared" si="3"/>
        <v>26690</v>
      </c>
      <c r="O17" s="76">
        <v>27141</v>
      </c>
      <c r="P17" s="35">
        <f t="shared" si="4"/>
        <v>27141</v>
      </c>
    </row>
    <row r="18" spans="1:16" s="50" customFormat="1" ht="18.75" customHeight="1">
      <c r="A18" s="109"/>
      <c r="B18" s="110" t="s">
        <v>62</v>
      </c>
      <c r="C18" s="14" t="s">
        <v>4</v>
      </c>
      <c r="D18" s="14"/>
      <c r="E18" s="47"/>
      <c r="F18" s="80">
        <f>SUM(F11:F17)</f>
        <v>218790</v>
      </c>
      <c r="G18" s="47"/>
      <c r="H18" s="48">
        <f>SUM(H11:H17)</f>
        <v>340782</v>
      </c>
      <c r="I18" s="47"/>
      <c r="J18" s="48">
        <f>SUM(J11:J17)</f>
        <v>645198</v>
      </c>
      <c r="K18" s="49"/>
      <c r="L18" s="48">
        <f>SUM(L11:L17)</f>
        <v>536662</v>
      </c>
      <c r="M18" s="49"/>
      <c r="N18" s="48">
        <f>SUM(N11:N17)</f>
        <v>356650</v>
      </c>
      <c r="O18" s="49"/>
      <c r="P18" s="77">
        <f>SUM(P11:P17)</f>
        <v>38533.68</v>
      </c>
    </row>
    <row r="19" spans="1:16" s="50" customFormat="1" ht="18.75" customHeight="1">
      <c r="A19" s="52"/>
      <c r="B19" s="53"/>
      <c r="C19" s="14" t="s">
        <v>5</v>
      </c>
      <c r="D19" s="14"/>
      <c r="E19" s="54"/>
      <c r="F19" s="81">
        <f>F18*0.16</f>
        <v>35006.400000000001</v>
      </c>
      <c r="G19" s="54"/>
      <c r="H19" s="55">
        <f>H18*0.16</f>
        <v>54525.120000000003</v>
      </c>
      <c r="I19" s="54"/>
      <c r="J19" s="55">
        <f>J18*0.16</f>
        <v>103231.68000000001</v>
      </c>
      <c r="K19" s="56"/>
      <c r="L19" s="55">
        <f>L18*0.16</f>
        <v>85865.919999999998</v>
      </c>
      <c r="M19" s="56"/>
      <c r="N19" s="55">
        <f>N18*0.16</f>
        <v>57064</v>
      </c>
      <c r="O19" s="56"/>
      <c r="P19" s="78">
        <f>P18*0.16</f>
        <v>6165.3888000000006</v>
      </c>
    </row>
    <row r="20" spans="1:16" s="50" customFormat="1" ht="18.75" customHeight="1">
      <c r="A20" s="57"/>
      <c r="B20" s="58"/>
      <c r="C20" s="59" t="s">
        <v>6</v>
      </c>
      <c r="D20" s="60"/>
      <c r="E20" s="61"/>
      <c r="F20" s="82">
        <f>SUM(F18:F19)</f>
        <v>253796.4</v>
      </c>
      <c r="G20" s="61"/>
      <c r="H20" s="62">
        <f>SUM(H18:H19)</f>
        <v>395307.12</v>
      </c>
      <c r="I20" s="61"/>
      <c r="J20" s="62">
        <f>SUM(J18:J19)</f>
        <v>748429.68</v>
      </c>
      <c r="K20" s="63"/>
      <c r="L20" s="62">
        <f>SUM(L18:L19)</f>
        <v>622527.92000000004</v>
      </c>
      <c r="M20" s="63"/>
      <c r="N20" s="62">
        <f>SUM(N18:N19)</f>
        <v>413714</v>
      </c>
      <c r="O20" s="63"/>
      <c r="P20" s="79">
        <f>SUM(P18:P19)</f>
        <v>44699.068800000001</v>
      </c>
    </row>
    <row r="21" spans="1:16" s="38" customFormat="1" ht="13.5">
      <c r="A21" s="134" t="s">
        <v>15</v>
      </c>
      <c r="B21" s="135"/>
      <c r="C21" s="135"/>
      <c r="D21" s="135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91"/>
    </row>
    <row r="22" spans="1:16" s="38" customFormat="1" ht="22.5" customHeight="1">
      <c r="A22" s="41"/>
      <c r="B22" s="42"/>
      <c r="C22" s="43" t="s">
        <v>22</v>
      </c>
      <c r="D22" s="44"/>
      <c r="E22" s="126" t="s">
        <v>16</v>
      </c>
      <c r="F22" s="127"/>
      <c r="G22" s="126" t="s">
        <v>16</v>
      </c>
      <c r="H22" s="127"/>
      <c r="I22" s="126" t="s">
        <v>16</v>
      </c>
      <c r="J22" s="127"/>
      <c r="K22" s="126" t="s">
        <v>16</v>
      </c>
      <c r="L22" s="127"/>
      <c r="M22" s="126" t="s">
        <v>16</v>
      </c>
      <c r="N22" s="127"/>
      <c r="O22" s="126" t="s">
        <v>16</v>
      </c>
      <c r="P22" s="129"/>
    </row>
    <row r="23" spans="1:16" s="38" customFormat="1" ht="22.5" customHeight="1">
      <c r="A23" s="41"/>
      <c r="B23" s="42"/>
      <c r="C23" s="43" t="s">
        <v>23</v>
      </c>
      <c r="D23" s="44"/>
      <c r="E23" s="126" t="s">
        <v>16</v>
      </c>
      <c r="F23" s="127"/>
      <c r="G23" s="126" t="s">
        <v>16</v>
      </c>
      <c r="H23" s="127"/>
      <c r="I23" s="126" t="s">
        <v>16</v>
      </c>
      <c r="J23" s="127"/>
      <c r="K23" s="126" t="s">
        <v>16</v>
      </c>
      <c r="L23" s="127"/>
      <c r="M23" s="126" t="s">
        <v>16</v>
      </c>
      <c r="N23" s="127"/>
      <c r="O23" s="126" t="s">
        <v>16</v>
      </c>
      <c r="P23" s="129"/>
    </row>
    <row r="24" spans="1:16" s="38" customFormat="1" ht="22.5" customHeight="1">
      <c r="A24" s="41"/>
      <c r="B24" s="42"/>
      <c r="C24" s="43" t="s">
        <v>17</v>
      </c>
      <c r="D24" s="44"/>
      <c r="E24" s="126" t="s">
        <v>16</v>
      </c>
      <c r="F24" s="127"/>
      <c r="G24" s="126" t="s">
        <v>16</v>
      </c>
      <c r="H24" s="127"/>
      <c r="I24" s="126" t="s">
        <v>16</v>
      </c>
      <c r="J24" s="127"/>
      <c r="K24" s="126" t="s">
        <v>16</v>
      </c>
      <c r="L24" s="127"/>
      <c r="M24" s="126" t="s">
        <v>16</v>
      </c>
      <c r="N24" s="127"/>
      <c r="O24" s="126" t="s">
        <v>16</v>
      </c>
      <c r="P24" s="129"/>
    </row>
    <row r="25" spans="1:16" s="38" customFormat="1" ht="22.5" customHeight="1">
      <c r="A25" s="45"/>
      <c r="B25" s="42"/>
      <c r="C25" s="43" t="s">
        <v>18</v>
      </c>
      <c r="D25" s="44"/>
      <c r="E25" s="126" t="s">
        <v>16</v>
      </c>
      <c r="F25" s="127"/>
      <c r="G25" s="126" t="s">
        <v>16</v>
      </c>
      <c r="H25" s="127"/>
      <c r="I25" s="126" t="s">
        <v>16</v>
      </c>
      <c r="J25" s="127"/>
      <c r="K25" s="126" t="s">
        <v>16</v>
      </c>
      <c r="L25" s="127"/>
      <c r="M25" s="126" t="s">
        <v>16</v>
      </c>
      <c r="N25" s="127"/>
      <c r="O25" s="126" t="s">
        <v>16</v>
      </c>
      <c r="P25" s="129"/>
    </row>
    <row r="26" spans="1:16" s="38" customFormat="1" ht="22.5" customHeight="1">
      <c r="A26" s="41"/>
      <c r="B26" s="42"/>
      <c r="C26" s="42" t="s">
        <v>19</v>
      </c>
      <c r="D26" s="44"/>
      <c r="E26" s="126" t="s">
        <v>16</v>
      </c>
      <c r="F26" s="127"/>
      <c r="G26" s="126" t="s">
        <v>16</v>
      </c>
      <c r="H26" s="127"/>
      <c r="I26" s="126" t="s">
        <v>16</v>
      </c>
      <c r="J26" s="127"/>
      <c r="K26" s="126" t="s">
        <v>16</v>
      </c>
      <c r="L26" s="127"/>
      <c r="M26" s="126" t="s">
        <v>16</v>
      </c>
      <c r="N26" s="127"/>
      <c r="O26" s="126" t="s">
        <v>16</v>
      </c>
      <c r="P26" s="129"/>
    </row>
    <row r="27" spans="1:16" s="38" customFormat="1" ht="96" customHeight="1">
      <c r="A27" s="41"/>
      <c r="B27" s="99"/>
      <c r="C27" s="99" t="s">
        <v>20</v>
      </c>
      <c r="D27" s="93"/>
      <c r="E27" s="120" t="s">
        <v>59</v>
      </c>
      <c r="F27" s="121"/>
      <c r="G27" s="104"/>
      <c r="H27" s="100"/>
      <c r="I27" s="120" t="s">
        <v>58</v>
      </c>
      <c r="J27" s="121"/>
      <c r="K27" s="140"/>
      <c r="L27" s="162"/>
      <c r="M27" s="120" t="s">
        <v>58</v>
      </c>
      <c r="N27" s="121"/>
      <c r="O27" s="120" t="s">
        <v>58</v>
      </c>
      <c r="P27" s="163"/>
    </row>
    <row r="28" spans="1:16" s="38" customFormat="1" ht="72.75" customHeight="1">
      <c r="A28" s="105"/>
      <c r="B28" s="106"/>
      <c r="C28" s="106"/>
      <c r="D28" s="107"/>
      <c r="E28" s="120" t="s">
        <v>60</v>
      </c>
      <c r="F28" s="121"/>
      <c r="G28" s="103"/>
      <c r="H28" s="102"/>
      <c r="I28" s="88"/>
      <c r="J28" s="89"/>
      <c r="K28" s="90"/>
      <c r="L28" s="101"/>
      <c r="M28" s="88"/>
      <c r="N28" s="89"/>
      <c r="O28" s="88"/>
      <c r="P28" s="108"/>
    </row>
    <row r="29" spans="1:16" s="38" customFormat="1" ht="118.5" customHeight="1" thickBot="1">
      <c r="A29" s="94"/>
      <c r="B29" s="95"/>
      <c r="C29" s="95"/>
      <c r="D29" s="96"/>
      <c r="E29" s="118" t="s">
        <v>61</v>
      </c>
      <c r="F29" s="119"/>
      <c r="G29" s="97"/>
      <c r="H29" s="98"/>
      <c r="I29" s="142"/>
      <c r="J29" s="143"/>
      <c r="K29" s="142"/>
      <c r="L29" s="159"/>
      <c r="M29" s="142"/>
      <c r="N29" s="143"/>
      <c r="O29" s="142"/>
      <c r="P29" s="160"/>
    </row>
    <row r="30" spans="1:16" ht="15.75" thickTop="1"/>
  </sheetData>
  <mergeCells count="71">
    <mergeCell ref="K23:L23"/>
    <mergeCell ref="M23:N23"/>
    <mergeCell ref="O23:P23"/>
    <mergeCell ref="E24:F24"/>
    <mergeCell ref="G24:H24"/>
    <mergeCell ref="A6:P6"/>
    <mergeCell ref="I14:J14"/>
    <mergeCell ref="O14:P14"/>
    <mergeCell ref="M14:N14"/>
    <mergeCell ref="E27:F27"/>
    <mergeCell ref="I27:J27"/>
    <mergeCell ref="K27:L27"/>
    <mergeCell ref="M27:N27"/>
    <mergeCell ref="O27:P27"/>
    <mergeCell ref="O22:P22"/>
    <mergeCell ref="E22:F22"/>
    <mergeCell ref="G22:H22"/>
    <mergeCell ref="I22:J22"/>
    <mergeCell ref="K22:L22"/>
    <mergeCell ref="M22:N22"/>
    <mergeCell ref="O24:P24"/>
    <mergeCell ref="A21:D21"/>
    <mergeCell ref="O8:P9"/>
    <mergeCell ref="O11:P11"/>
    <mergeCell ref="O12:P12"/>
    <mergeCell ref="G13:H13"/>
    <mergeCell ref="M13:N13"/>
    <mergeCell ref="O13:P13"/>
    <mergeCell ref="B8:D9"/>
    <mergeCell ref="E8:F9"/>
    <mergeCell ref="G8:H9"/>
    <mergeCell ref="I8:J9"/>
    <mergeCell ref="K8:L9"/>
    <mergeCell ref="M8:N9"/>
    <mergeCell ref="G14:H14"/>
    <mergeCell ref="G15:H15"/>
    <mergeCell ref="O16:P16"/>
    <mergeCell ref="A1:P1"/>
    <mergeCell ref="A2:P2"/>
    <mergeCell ref="A3:P3"/>
    <mergeCell ref="A4:P4"/>
    <mergeCell ref="A5:P5"/>
    <mergeCell ref="K24:L24"/>
    <mergeCell ref="M24:N24"/>
    <mergeCell ref="K26:L26"/>
    <mergeCell ref="M26:N26"/>
    <mergeCell ref="O26:P26"/>
    <mergeCell ref="K25:L25"/>
    <mergeCell ref="M25:N25"/>
    <mergeCell ref="O25:P25"/>
    <mergeCell ref="K29:L29"/>
    <mergeCell ref="M29:N29"/>
    <mergeCell ref="O29:P29"/>
    <mergeCell ref="E26:F26"/>
    <mergeCell ref="G26:H26"/>
    <mergeCell ref="I26:J26"/>
    <mergeCell ref="E28:F28"/>
    <mergeCell ref="E11:F11"/>
    <mergeCell ref="E13:F13"/>
    <mergeCell ref="E12:F12"/>
    <mergeCell ref="E29:F29"/>
    <mergeCell ref="I29:J29"/>
    <mergeCell ref="I24:J24"/>
    <mergeCell ref="E25:F25"/>
    <mergeCell ref="G25:H25"/>
    <mergeCell ref="I25:J25"/>
    <mergeCell ref="E17:F17"/>
    <mergeCell ref="G17:H17"/>
    <mergeCell ref="E23:F23"/>
    <mergeCell ref="G23:H23"/>
    <mergeCell ref="I23:J23"/>
  </mergeCells>
  <printOptions horizontalCentered="1"/>
  <pageMargins left="0.39370078740157483" right="0.23622047244094491" top="0.31496062992125984" bottom="0.39370078740157483" header="0" footer="0"/>
  <pageSetup scale="63" fitToHeight="0" orientation="landscape" r:id="rId1"/>
  <headerFooter alignWithMargins="0">
    <oddFooter>&amp;CHOJA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CDRO COMP LS02APERTURA2018</vt:lpstr>
      <vt:lpstr>CDRO COMP LS02DICTAMEN2018</vt:lpstr>
      <vt:lpstr>'CDRO COMP LS02APERTURA2018'!Área_de_impresión</vt:lpstr>
      <vt:lpstr>'CDRO COMP LS02DICTAMEN2018'!Área_de_impresión</vt:lpstr>
      <vt:lpstr>'CDRO COMP LS02APERTURA2018'!Títulos_a_imprimir</vt:lpstr>
      <vt:lpstr>'CDRO COMP LS02DICTAMEN2018'!Títulos_a_imprimir</vt:lpstr>
    </vt:vector>
  </TitlesOfParts>
  <Company>Estado de Veracruz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Leticiaz</dc:creator>
  <cp:lastModifiedBy>Edith Garcia Barojas</cp:lastModifiedBy>
  <cp:lastPrinted>2018-06-28T19:53:51Z</cp:lastPrinted>
  <dcterms:created xsi:type="dcterms:W3CDTF">2013-04-08T22:27:22Z</dcterms:created>
  <dcterms:modified xsi:type="dcterms:W3CDTF">2018-06-28T23:12:50Z</dcterms:modified>
</cp:coreProperties>
</file>